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татистика" sheetId="1" r:id="rId4"/>
    <sheet state="hidden" name="index" sheetId="2" r:id="rId5"/>
    <sheet state="hidden" name="charts" sheetId="3" r:id="rId6"/>
    <sheet state="visible" name="Інвалідність" sheetId="4" r:id="rId7"/>
    <sheet state="visible" name="Картування послуг" sheetId="5" r:id="rId8"/>
    <sheet state="hidden" name="Sheet2" sheetId="6" r:id="rId9"/>
  </sheets>
  <definedNames/>
  <calcPr/>
  <extLst>
    <ext uri="GoogleSheetsCustomDataVersion1">
      <go:sheetsCustomData xmlns:go="http://customooxmlschemas.google.com/" r:id="rId10" roundtripDataSignature="AMtx7mhYcdAYkNpCA7ZO+c0WS+pbowFVFg=="/>
    </ext>
  </extLst>
</workbook>
</file>

<file path=xl/sharedStrings.xml><?xml version="1.0" encoding="utf-8"?>
<sst xmlns="http://schemas.openxmlformats.org/spreadsheetml/2006/main" count="1484" uniqueCount="782">
  <si>
    <r>
      <rPr>
        <rFont val="Times New Roman"/>
        <b/>
        <color rgb="FF000000"/>
        <sz val="11.0"/>
      </rPr>
      <t xml:space="preserve">Додаток №1                                                                                                                                             </t>
    </r>
    <r>
      <rPr>
        <rFont val="Times New Roman"/>
        <b val="0"/>
        <color rgb="FF000000"/>
        <sz val="11.0"/>
      </rPr>
      <t xml:space="preserve">до Порядку визначення потреб населення 
адміністративно-територіальної одиниці/територіальної
громади у соціальних послугах </t>
    </r>
    <r>
      <rPr>
        <rFont val="Times New Roman"/>
        <b val="0"/>
        <color rgb="FF000000"/>
        <sz val="12.0"/>
      </rPr>
      <t xml:space="preserve">  </t>
    </r>
    <r>
      <rPr>
        <rFont val="Times New Roman"/>
        <b/>
        <color rgb="FF000000"/>
        <sz val="12.0"/>
      </rPr>
      <t xml:space="preserve">
</t>
    </r>
  </si>
  <si>
    <t xml:space="preserve"> АНКЕТА</t>
  </si>
  <si>
    <t xml:space="preserve">щодо соціально-демографічних даних про вразливі групи населення та осіб, які перебувають у складних життєвих обставинах </t>
  </si>
  <si>
    <t>Код</t>
  </si>
  <si>
    <t>Загальні статистичні дані</t>
  </si>
  <si>
    <t>Одиниці виміру</t>
  </si>
  <si>
    <t>Звітний період</t>
  </si>
  <si>
    <t>Дані</t>
  </si>
  <si>
    <t>Орієнтовне джерело інформації</t>
  </si>
  <si>
    <t>Примітки</t>
  </si>
  <si>
    <t>А1</t>
  </si>
  <si>
    <t>Чисельність населення розбивка за статтю:</t>
  </si>
  <si>
    <t>особи</t>
  </si>
  <si>
    <t>на 01.01.2020</t>
  </si>
  <si>
    <t>Управління статистики</t>
  </si>
  <si>
    <t>А1-1</t>
  </si>
  <si>
    <t>з них жінок</t>
  </si>
  <si>
    <t>А1-2</t>
  </si>
  <si>
    <t>з них чоловіків</t>
  </si>
  <si>
    <t>А2</t>
  </si>
  <si>
    <t>Чисельність дитячого населення (0-17) розбивка за статтю:</t>
  </si>
  <si>
    <t>ЦПМСД</t>
  </si>
  <si>
    <t>А2-1</t>
  </si>
  <si>
    <t>з них хлопчиків</t>
  </si>
  <si>
    <t>А2-2</t>
  </si>
  <si>
    <t>з них дівчат</t>
  </si>
  <si>
    <t>А3</t>
  </si>
  <si>
    <t>Кількість народжених</t>
  </si>
  <si>
    <t>протягом 2019р.</t>
  </si>
  <si>
    <t>А4</t>
  </si>
  <si>
    <t>Чисельність дітей першого року життя (0-1)</t>
  </si>
  <si>
    <t>А5</t>
  </si>
  <si>
    <t>Чисельність дітей ранніх років життя (0-2)</t>
  </si>
  <si>
    <t>А6</t>
  </si>
  <si>
    <t>Чисельність дітей дошкільного віку (3-5)</t>
  </si>
  <si>
    <t>А7</t>
  </si>
  <si>
    <t>Чисельність учнів 1-4 класів (6-10)</t>
  </si>
  <si>
    <t>Відділ освіти</t>
  </si>
  <si>
    <t>А8</t>
  </si>
  <si>
    <t>Чисельність дітей середнього шкільного віку    (11-15)</t>
  </si>
  <si>
    <t>А9</t>
  </si>
  <si>
    <t>Чисельність дітей старшого шкільного віку     (16-17)</t>
  </si>
  <si>
    <t>А10</t>
  </si>
  <si>
    <t>Молодь 18-35 років</t>
  </si>
  <si>
    <t>Управління сімї, молоді та спорту</t>
  </si>
  <si>
    <t>А11</t>
  </si>
  <si>
    <t xml:space="preserve">Чисельність осіб працездатного віку                   (18-65 років), з них  </t>
  </si>
  <si>
    <t>А12</t>
  </si>
  <si>
    <t xml:space="preserve">                            працюючі</t>
  </si>
  <si>
    <t>Відділ економічного та інвестиційного розвитку</t>
  </si>
  <si>
    <t>А13</t>
  </si>
  <si>
    <t>безробітні (зареєстровані в  ЦЗ)</t>
  </si>
  <si>
    <t>Центр зайнятості</t>
  </si>
  <si>
    <t>А15</t>
  </si>
  <si>
    <t>Чисельність осіб старше 65 років</t>
  </si>
  <si>
    <t>Управління Пенсійного фонду, Управління статистики</t>
  </si>
  <si>
    <t>А16</t>
  </si>
  <si>
    <t>Чисельність осіб старше 80 років</t>
  </si>
  <si>
    <t>Управління пенсійного фонду, Управління статистики</t>
  </si>
  <si>
    <t>А17</t>
  </si>
  <si>
    <t>Кількість домогосподарств</t>
  </si>
  <si>
    <t>одиниці</t>
  </si>
  <si>
    <t xml:space="preserve">Відділ статистики </t>
  </si>
  <si>
    <t>А18</t>
  </si>
  <si>
    <t>з них з дітьми</t>
  </si>
  <si>
    <t>Показники щодо окремих груп населення, які потребують або можуть потребувати соціальної  підтримки</t>
  </si>
  <si>
    <t xml:space="preserve">Дані                   </t>
  </si>
  <si>
    <t>b1</t>
  </si>
  <si>
    <t xml:space="preserve">Багатодітні сім’ї </t>
  </si>
  <si>
    <t>УПСЗН</t>
  </si>
  <si>
    <t>b2</t>
  </si>
  <si>
    <t>Діти в багатодітних сім'ях</t>
  </si>
  <si>
    <t>b3</t>
  </si>
  <si>
    <t>Сім’ї, в яких діти виховуються одним із батьків/законним представником:</t>
  </si>
  <si>
    <t>Відділ соц.захисту, ССД</t>
  </si>
  <si>
    <t>b4</t>
  </si>
  <si>
    <t>в них дітей</t>
  </si>
  <si>
    <t>b5</t>
  </si>
  <si>
    <t xml:space="preserve">Сім’ї, які отримують державну соціальну допомогу малозабезпеченим сім’ям </t>
  </si>
  <si>
    <t>b6</t>
  </si>
  <si>
    <t xml:space="preserve">Діти в сім’ях, які отримують державну соціальну допомогу малозабезпеченим сім’ям </t>
  </si>
  <si>
    <t>b7</t>
  </si>
  <si>
    <t xml:space="preserve">Сім’ї, які виховують дітей з обмеженням життєдіяльності (в тому числі з інвалідністю) </t>
  </si>
  <si>
    <t>ЦПМСД, амбулаторія</t>
  </si>
  <si>
    <t>b8</t>
  </si>
  <si>
    <t xml:space="preserve">Діти в сім’ях, які виховують дітей з обмеженням життєдіяльності </t>
  </si>
  <si>
    <t>Відділ освіти, Амбулаторія</t>
  </si>
  <si>
    <t>b9</t>
  </si>
  <si>
    <t xml:space="preserve">Сім’ї з дітьми, в яких один або обоє батьків мають обмеження життєдіяльності (в тому числі інвалідність) </t>
  </si>
  <si>
    <t>Амбулаторія</t>
  </si>
  <si>
    <t xml:space="preserve"> </t>
  </si>
  <si>
    <t>b10</t>
  </si>
  <si>
    <t>Діти в сім’ях, в яких один або обоє батьків мають обмеження життєдіяльності</t>
  </si>
  <si>
    <t>b11</t>
  </si>
  <si>
    <t>Внутрішньо переміщені сім’ї</t>
  </si>
  <si>
    <t>УПСЗН, відділ ВПО</t>
  </si>
  <si>
    <t>b12</t>
  </si>
  <si>
    <t>Діти із внутрішньо переміщених сімей</t>
  </si>
  <si>
    <t>b13</t>
  </si>
  <si>
    <t>Кількість сімей, які перебувають на обліку (отримують послуги) в ЦСССДМ/соціальній службі, як такі, що перебувають у складних життєвих обставинах, з них</t>
  </si>
  <si>
    <t>ЦСССДМ</t>
  </si>
  <si>
    <t>b16</t>
  </si>
  <si>
    <t>перебувають під соціальним супроводом</t>
  </si>
  <si>
    <t>ЦСССДМ, відділ соц.захисту</t>
  </si>
  <si>
    <t>b15</t>
  </si>
  <si>
    <t>Кількість дітей, які перебувають на обліку служби у справах дітей як такі, що перебувають у складних життєвих обставинах</t>
  </si>
  <si>
    <t>ССД</t>
  </si>
  <si>
    <t>b17</t>
  </si>
  <si>
    <t>Кількість випадків попередження відмов від новонароджених</t>
  </si>
  <si>
    <t>протягом 2019 р.</t>
  </si>
  <si>
    <t>b18</t>
  </si>
  <si>
    <t>Кількість випадків відмов від новонароджених</t>
  </si>
  <si>
    <t>ЦПМСД, ССД</t>
  </si>
  <si>
    <t>b19</t>
  </si>
  <si>
    <t>Кількість дітей, народжених неповнолітніми мамами</t>
  </si>
  <si>
    <t>Кількість дітей, які потребують паліативного догляду</t>
  </si>
  <si>
    <t>b20</t>
  </si>
  <si>
    <t xml:space="preserve">Кількість померлих з усіх причин дітей віком до 1 року </t>
  </si>
  <si>
    <t>ЦПМСД, Амбулаторія</t>
  </si>
  <si>
    <t>b21</t>
  </si>
  <si>
    <t xml:space="preserve">Випадки смерті дітей з причин недогляду батьків, домашнього насильства та жорстокого поводження </t>
  </si>
  <si>
    <t>ССД, Амбулаторія</t>
  </si>
  <si>
    <t>b22</t>
  </si>
  <si>
    <t xml:space="preserve">Кількість дітей, які влаштовані під тимчасову опіку до родичів чи в патронат </t>
  </si>
  <si>
    <t>b23</t>
  </si>
  <si>
    <t>Діти, у яких батьків або одного з них було позбавлено батьківських прав</t>
  </si>
  <si>
    <t>b24</t>
  </si>
  <si>
    <t>Діти відібрані від батьків без позбавлення їх батьківських прав</t>
  </si>
  <si>
    <t>b24-1</t>
  </si>
  <si>
    <t>з них діти віком до 3 років</t>
  </si>
  <si>
    <t>b25</t>
  </si>
  <si>
    <t>Діти, з громади, які перебувають в закладах інституційного догляду та виховання, у тому числі розташованих за межами громади, з них:</t>
  </si>
  <si>
    <t>ССД, ІРЦ</t>
  </si>
  <si>
    <t>b25-1.1</t>
  </si>
  <si>
    <t>за заявами батьків</t>
  </si>
  <si>
    <t>b25-1.2</t>
  </si>
  <si>
    <t>за направленням органу опіки та піклування</t>
  </si>
  <si>
    <t>b25-2</t>
  </si>
  <si>
    <t>діти до 3 років, з них</t>
  </si>
  <si>
    <t>b25-2.1</t>
  </si>
  <si>
    <t xml:space="preserve"> за заявою батьків</t>
  </si>
  <si>
    <t>b29</t>
  </si>
  <si>
    <t xml:space="preserve">Кількість місць в дитячих дошкільних закладах усіх типів та форм власності </t>
  </si>
  <si>
    <t>b30</t>
  </si>
  <si>
    <t xml:space="preserve">Кількість учнів 1-4 класів , яким школи забезпечують гаряче харчування безкоштовно </t>
  </si>
  <si>
    <t>b31</t>
  </si>
  <si>
    <t xml:space="preserve">Кількість учнів 1-4 класів, які відвідують групи продовженого дня </t>
  </si>
  <si>
    <t>b32</t>
  </si>
  <si>
    <t xml:space="preserve">Кількість дітей, які займаються в гуртках, секціях клубах, тощо позакласною роботою, навчанням, дозвіллям, окрім спорту </t>
  </si>
  <si>
    <t>b33</t>
  </si>
  <si>
    <t xml:space="preserve">Кількість дітей, зайнятих в позашкільних спортивних гуртках, секціях тощо </t>
  </si>
  <si>
    <t>Відділ молоді та спорту</t>
  </si>
  <si>
    <t>Показники щодо груп населення, з числа дітей-сиріт, дітей, позбавлених батьківського піклування</t>
  </si>
  <si>
    <t>Примітки:</t>
  </si>
  <si>
    <t>c1</t>
  </si>
  <si>
    <t xml:space="preserve">Діти-сироти </t>
  </si>
  <si>
    <t>c2</t>
  </si>
  <si>
    <t xml:space="preserve">Діти, позбавлені батьківського піклування </t>
  </si>
  <si>
    <t>c3</t>
  </si>
  <si>
    <t>Діти зі статусом, що перебувають в інтернатних закладах, з них:</t>
  </si>
  <si>
    <t>с3-а</t>
  </si>
  <si>
    <t>мають опікунів/піклувальників</t>
  </si>
  <si>
    <t>с3-b</t>
  </si>
  <si>
    <t>мають прийомних батьків/батьків-вихователів</t>
  </si>
  <si>
    <t>c4</t>
  </si>
  <si>
    <t>Діти зі статусом, що виховуються в сімейних формах виховання усіх типів</t>
  </si>
  <si>
    <t>c5</t>
  </si>
  <si>
    <t xml:space="preserve">
Кількість дітей, узятих на первинний облік</t>
  </si>
  <si>
    <t>c6</t>
  </si>
  <si>
    <t>Діти з первинного обліку, влаштовані до ДБСТ протягом  2019 р.</t>
  </si>
  <si>
    <t>c7</t>
  </si>
  <si>
    <t>Діти з первинного обліку, влаштовані до прийомних сімей протягом 2019р.</t>
  </si>
  <si>
    <t>c8</t>
  </si>
  <si>
    <t>Діти з первинного обліку, влаштовані в сім'ї громадян під опіку /піклування протягом 2019р.</t>
  </si>
  <si>
    <t>c9</t>
  </si>
  <si>
    <t>Діти з первинного обліку, влаштовані на усиновлення українцями</t>
  </si>
  <si>
    <t>c10</t>
  </si>
  <si>
    <t>Діти з первинного обліку, влаштовані на усиновлення іноземцями</t>
  </si>
  <si>
    <t>c11</t>
  </si>
  <si>
    <t xml:space="preserve">Діти з первинного обліку, повернуті до батьків </t>
  </si>
  <si>
    <t>c12</t>
  </si>
  <si>
    <t xml:space="preserve">Діти зі статусом, повернуті з інтернатних закладів у біологічну родину </t>
  </si>
  <si>
    <t>ССД, ЦСССДМ</t>
  </si>
  <si>
    <t>c13</t>
  </si>
  <si>
    <t>Діти зі статусом, вибулі з інтернатних закладів у зв"язку з усиновленням чи влаштуванням у сімейні форми виховання</t>
  </si>
  <si>
    <t>c14</t>
  </si>
  <si>
    <t xml:space="preserve">Влаштовано дітей із сімейних форм виховання в інтернатні заклади, з них: </t>
  </si>
  <si>
    <t>С14-1</t>
  </si>
  <si>
    <t>діти, які знаходяться під опікою/піклуванням</t>
  </si>
  <si>
    <t>С14-2</t>
  </si>
  <si>
    <t>діти з прийомних сімей</t>
  </si>
  <si>
    <t>С14-3</t>
  </si>
  <si>
    <t>діти з дитячих будинків сімейного типу</t>
  </si>
  <si>
    <t>С15</t>
  </si>
  <si>
    <t xml:space="preserve">Випускники інтернатних закладів,                         з них: </t>
  </si>
  <si>
    <t>у 2019 р.</t>
  </si>
  <si>
    <t>Відділ освіти, ССД</t>
  </si>
  <si>
    <t>С15-1</t>
  </si>
  <si>
    <t>діти-сироти та діти, позбавлені батьківського піклування</t>
  </si>
  <si>
    <t>с16</t>
  </si>
  <si>
    <t>Діти-сироти, діти, позбавлені батьківського піклування, щодо яких зафіксовано випадки домашнього насильства</t>
  </si>
  <si>
    <t>c17</t>
  </si>
  <si>
    <t>Особи з числа дітей-сиріт, дітей, позбавлених батьківського піклування (18-23 років)</t>
  </si>
  <si>
    <t>c18</t>
  </si>
  <si>
    <t xml:space="preserve">Особи з числа дітей-сиріт, дітей, позбавлених батьківського піклування, які не навчаються і не працюють </t>
  </si>
  <si>
    <t>c20</t>
  </si>
  <si>
    <t>Особи з числа дітей-сиріт, дітей, позбавлених батьківського піклування, осіб з їх числа, які отримали поліпшення житлових умов або отримали житло на території відповідної адміністративно-територіальної одиниці</t>
  </si>
  <si>
    <t>Показники щодо груп населення з числа осіб похилого  віку</t>
  </si>
  <si>
    <t>d1</t>
  </si>
  <si>
    <t>Одинокі та одинокопроживаючі особи, які потребують стороннього догляду:</t>
  </si>
  <si>
    <t>Терцентр</t>
  </si>
  <si>
    <t>d1-2</t>
  </si>
  <si>
    <t>з них отримують послуги у громаді</t>
  </si>
  <si>
    <t>d2</t>
  </si>
  <si>
    <t>Oдинокі особи, які потребують допомоги у веденні домашнього господарста:</t>
  </si>
  <si>
    <t>d2-1</t>
  </si>
  <si>
    <t>d3</t>
  </si>
  <si>
    <t>Одинокі особи, які мають психічні порушення і потребують сторонньої допомоги:</t>
  </si>
  <si>
    <t>Міська лікарня</t>
  </si>
  <si>
    <t>d3-1</t>
  </si>
  <si>
    <t>d4</t>
  </si>
  <si>
    <t>Одинокопроживаючі особи, які мають психічні порушення і потребують сторонньої допомоги:</t>
  </si>
  <si>
    <t>d4-1</t>
  </si>
  <si>
    <t>d5</t>
  </si>
  <si>
    <t xml:space="preserve">Одинокі особи, які потребують стороннього догляду та отримують послуги вдома </t>
  </si>
  <si>
    <t>d6</t>
  </si>
  <si>
    <t xml:space="preserve">Одинокопроживаючі особи, які потребують стороннього догляду та отримують послуги вдома (в т.ч.на платній основі) </t>
  </si>
  <si>
    <t>d7</t>
  </si>
  <si>
    <t>Одинокі особи, які потребують стороннього догляду та отримують послуги у відділенні денного перебування</t>
  </si>
  <si>
    <t>d8</t>
  </si>
  <si>
    <t xml:space="preserve">Одинокопроживаючі особи, які потребують стороннього догляду та отримують послуги у відділенні денного перебування (в т.ч.на платній основі) </t>
  </si>
  <si>
    <t>d9</t>
  </si>
  <si>
    <t>Одинокі особи, які потребують стороннього догляду та отримують послуги в стаціонарному відділенні в межах громади</t>
  </si>
  <si>
    <t>d10</t>
  </si>
  <si>
    <t xml:space="preserve">Одинокопроживаючі особи, які потребують стороннього догляду та отримують послуги в стаціонарному відділенні в межах громади (в т.ч.на платній основі) </t>
  </si>
  <si>
    <t>d11</t>
  </si>
  <si>
    <t xml:space="preserve">Одинокі особи, які потребують стороннього догляду та отримують послуги в стаціонарному відділенні за межами громади </t>
  </si>
  <si>
    <t>d12</t>
  </si>
  <si>
    <t xml:space="preserve">Одинокопроживаючі особи, які потребують стороннього догляду та отримують послуги в стаціонарному відділенні за межами громади (в т.ч.на платній основі) </t>
  </si>
  <si>
    <t>d13</t>
  </si>
  <si>
    <t xml:space="preserve">Oсоби пенсійного віку, які отримують соціальні послуги, в тому числі: </t>
  </si>
  <si>
    <t>Терцентр, УПСЗН</t>
  </si>
  <si>
    <t>d13-1</t>
  </si>
  <si>
    <t xml:space="preserve">у клубах дозвілля </t>
  </si>
  <si>
    <t>d13-2</t>
  </si>
  <si>
    <t>в університетах третього віку</t>
  </si>
  <si>
    <t>d13-3</t>
  </si>
  <si>
    <t>інші послуги</t>
  </si>
  <si>
    <t>Показники щодо груп населення з числа осіб з інвалідністю, особлививими освітніми потребами</t>
  </si>
  <si>
    <t>e1</t>
  </si>
  <si>
    <t xml:space="preserve">Повнолітні особи з інвалідністю з них: </t>
  </si>
  <si>
    <t>УПСЗН, ЦПМСД</t>
  </si>
  <si>
    <t>e2</t>
  </si>
  <si>
    <t xml:space="preserve">              з I групою  інвалідності</t>
  </si>
  <si>
    <t>e3</t>
  </si>
  <si>
    <t xml:space="preserve">                        з II групою інвалідності</t>
  </si>
  <si>
    <t>e4</t>
  </si>
  <si>
    <t xml:space="preserve">                        з III групою інвалідності</t>
  </si>
  <si>
    <t>доповнити групи активнті пікдкатегорію та 3 вида захворювання</t>
  </si>
  <si>
    <t>з них 80 років і старше</t>
  </si>
  <si>
    <t>в т.ч. особи з ІV, V групою рухової активності</t>
  </si>
  <si>
    <t>e5</t>
  </si>
  <si>
    <t>Повнолітні особи з інвалідністю, які отримують послуги в громаді з них:</t>
  </si>
  <si>
    <t>УПСЗН, Терцентр</t>
  </si>
  <si>
    <t>е5-1</t>
  </si>
  <si>
    <t xml:space="preserve">отримують послуги з догляду вдома </t>
  </si>
  <si>
    <t>е5-2</t>
  </si>
  <si>
    <t>отримують послуги з реабілітаці</t>
  </si>
  <si>
    <t>е5-3</t>
  </si>
  <si>
    <t>отримують послугу денного догляду</t>
  </si>
  <si>
    <t>е6</t>
  </si>
  <si>
    <r>
      <rPr>
        <rFont val="Times New Roman"/>
        <color theme="1"/>
        <sz val="11.0"/>
      </rPr>
      <t xml:space="preserve">Кількість </t>
    </r>
    <r>
      <rPr>
        <rFont val="Times New Roman"/>
        <b/>
        <color theme="1"/>
        <sz val="11.0"/>
      </rPr>
      <t>осіб з інвалідністю</t>
    </r>
    <r>
      <rPr>
        <rFont val="Times New Roman"/>
        <color theme="1"/>
        <sz val="11.0"/>
      </rPr>
      <t>, які мають психічні порушення, з них:</t>
    </r>
  </si>
  <si>
    <t>е6-1</t>
  </si>
  <si>
    <t>отримують послуги в громаді</t>
  </si>
  <si>
    <t>е6-2</t>
  </si>
  <si>
    <t>отримують послуги поза межами громади</t>
  </si>
  <si>
    <t>e7</t>
  </si>
  <si>
    <t>Кількість працюючих осіб з інвалідністю</t>
  </si>
  <si>
    <t>УПСЗН, Фонд інвалів, Відділ економічного та інвестиційного розвитку</t>
  </si>
  <si>
    <t>e8</t>
  </si>
  <si>
    <t>Кількість дітей з інвалідністю, з них:</t>
  </si>
  <si>
    <t xml:space="preserve"> ЦПМСД, амбулаторія</t>
  </si>
  <si>
    <t>e8-1</t>
  </si>
  <si>
    <t xml:space="preserve">                         0-2 роки</t>
  </si>
  <si>
    <t>e8-2</t>
  </si>
  <si>
    <t xml:space="preserve">                        3-6 років</t>
  </si>
  <si>
    <t>e8-3</t>
  </si>
  <si>
    <t>7-14 років</t>
  </si>
  <si>
    <t xml:space="preserve">                        15-17 років</t>
  </si>
  <si>
    <t>з них "підгрупа А"</t>
  </si>
  <si>
    <t>з них, з розладами психіки та поведінки (F00-F99)</t>
  </si>
  <si>
    <t xml:space="preserve">                        7-14 років</t>
  </si>
  <si>
    <t>e8-4</t>
  </si>
  <si>
    <t>e8-5</t>
  </si>
  <si>
    <t>e8-6</t>
  </si>
  <si>
    <t>отримують послуги у громаді</t>
  </si>
  <si>
    <t>e8-7</t>
  </si>
  <si>
    <t>УПСЗН, ІРЦ</t>
  </si>
  <si>
    <t>e9</t>
  </si>
  <si>
    <t>Вроджені вади розвитку, деформації та хромосомної аномалії (Q00-Q99)</t>
  </si>
  <si>
    <t>e9-1</t>
  </si>
  <si>
    <t>e9-2</t>
  </si>
  <si>
    <t>e9-3</t>
  </si>
  <si>
    <t>e9-4</t>
  </si>
  <si>
    <t>e9-5</t>
  </si>
  <si>
    <t>e9-6</t>
  </si>
  <si>
    <t>e9-7</t>
  </si>
  <si>
    <t>e10</t>
  </si>
  <si>
    <r>
      <rPr>
        <rFont val="Times New Roman"/>
        <color theme="1"/>
        <sz val="11.0"/>
      </rPr>
      <t xml:space="preserve">Кількість дітей з інвалідністю, які </t>
    </r>
    <r>
      <rPr>
        <rFont val="Times New Roman"/>
        <color theme="1"/>
        <sz val="11.0"/>
        <u/>
      </rPr>
      <t xml:space="preserve">цілодобово </t>
    </r>
    <r>
      <rPr>
        <rFont val="Times New Roman"/>
        <color theme="1"/>
        <sz val="11.0"/>
      </rPr>
      <t>перебувають в закладах інституційного догляду та виховання*, з них</t>
    </r>
  </si>
  <si>
    <t>Відділ освіти, ССД, відділ соц.захисту</t>
  </si>
  <si>
    <t>e11</t>
  </si>
  <si>
    <t>у спеціалізованих ЗСО**</t>
  </si>
  <si>
    <t>Віділ освіти, відділ соц.захисту</t>
  </si>
  <si>
    <t>e12</t>
  </si>
  <si>
    <t>у спеціальних ЗСО**</t>
  </si>
  <si>
    <t>e13</t>
  </si>
  <si>
    <t>у санаторних школах**</t>
  </si>
  <si>
    <t>e14</t>
  </si>
  <si>
    <t>у навчально-реабілітаційних центрах**</t>
  </si>
  <si>
    <t>e15</t>
  </si>
  <si>
    <t>у дитячих будинках**</t>
  </si>
  <si>
    <t>e16</t>
  </si>
  <si>
    <t>у будинках дитини/ з них, у спеціалізованих будниках дитини</t>
  </si>
  <si>
    <t>e17</t>
  </si>
  <si>
    <t>у навчально-виховний комплексах, у складі яких є школа-інтернат**</t>
  </si>
  <si>
    <t>e18</t>
  </si>
  <si>
    <t>у дитячих будинках-інтернатах,
 з них:</t>
  </si>
  <si>
    <t>e19</t>
  </si>
  <si>
    <t>I профіль</t>
  </si>
  <si>
    <t>e20</t>
  </si>
  <si>
    <t>II профіль</t>
  </si>
  <si>
    <t>e21</t>
  </si>
  <si>
    <t>III профіль</t>
  </si>
  <si>
    <t>e22</t>
  </si>
  <si>
    <t>IV профіль</t>
  </si>
  <si>
    <t>e23</t>
  </si>
  <si>
    <t>Кількість дітей з інвалідністю дошкільного віку, які відвідують ДНЗ</t>
  </si>
  <si>
    <t>Відділ освіти, ІРЦ</t>
  </si>
  <si>
    <t>e24</t>
  </si>
  <si>
    <t xml:space="preserve">Кількість дітей з інвалідністю шкільного віку, які відвідують ЗНЗ </t>
  </si>
  <si>
    <t>e25</t>
  </si>
  <si>
    <t>Кількість дітей з інвалідністю, які отримують послуги в громаді, з них:</t>
  </si>
  <si>
    <t>е25-1</t>
  </si>
  <si>
    <t>догляд вдома</t>
  </si>
  <si>
    <t>е25-2</t>
  </si>
  <si>
    <t>денний догляд</t>
  </si>
  <si>
    <t>е25-3</t>
  </si>
  <si>
    <t>реабілітація</t>
  </si>
  <si>
    <t>е26</t>
  </si>
  <si>
    <t>Кількість молоді (з 18 до 35 років) які мають інвалідність, з них:</t>
  </si>
  <si>
    <t>е26-1</t>
  </si>
  <si>
    <t>е26-2</t>
  </si>
  <si>
    <t>е27</t>
  </si>
  <si>
    <t xml:space="preserve">Кількість осіб, які потребують паліативної допомоги </t>
  </si>
  <si>
    <t>е27-1</t>
  </si>
  <si>
    <t>з них діти</t>
  </si>
  <si>
    <t>е29</t>
  </si>
  <si>
    <t>Діти з особливими освітніми потребами</t>
  </si>
  <si>
    <t>е30</t>
  </si>
  <si>
    <t>Чисельність дітей, які потребують супроводу під час інклюзивного навчання</t>
  </si>
  <si>
    <t>ІРЦ, Відділ освіти</t>
  </si>
  <si>
    <r>
      <rPr>
        <rFont val="Times New Roman"/>
        <i/>
        <color theme="1"/>
        <sz val="11.0"/>
      </rPr>
      <t>*</t>
    </r>
    <r>
      <rPr>
        <rFont val="Times New Roman"/>
        <i/>
        <color theme="1"/>
        <sz val="10.0"/>
      </rPr>
      <t>в яких діти перебувають закладі цілодобово 4 дні і більше</t>
    </r>
  </si>
  <si>
    <t>** Згідно ЗУ "Про загальну середню освіту"</t>
  </si>
  <si>
    <t>Показники щодо інших вразливих груп населення</t>
  </si>
  <si>
    <t>f1</t>
  </si>
  <si>
    <t xml:space="preserve">Особи без постійного місця проживання, з них: </t>
  </si>
  <si>
    <t xml:space="preserve">Терцентр, релігійні та громадські організації </t>
  </si>
  <si>
    <t>f1-2</t>
  </si>
  <si>
    <t xml:space="preserve">УПСЗН, Терцентр, релігійні та громадські організації </t>
  </si>
  <si>
    <t>f2</t>
  </si>
  <si>
    <t xml:space="preserve">Кількість місць для екстреного влаштування, надання притулку  </t>
  </si>
  <si>
    <t>місця</t>
  </si>
  <si>
    <t>f3</t>
  </si>
  <si>
    <t xml:space="preserve">Особи, які повернулися з місць позбавлення волі, з них: </t>
  </si>
  <si>
    <t xml:space="preserve">ЦСССДМ, виконавча інспекція, служба виконання покарань </t>
  </si>
  <si>
    <t>f3-1</t>
  </si>
  <si>
    <t>з них неповнолітні</t>
  </si>
  <si>
    <t>f4</t>
  </si>
  <si>
    <t>Особи, які перебувають у місцях позбавлення волі й готуються до виходу через 3 місяці, осіб:</t>
  </si>
  <si>
    <t>f4-1</t>
  </si>
  <si>
    <t>f5</t>
  </si>
  <si>
    <t>Особи, які відбувають покарання без позбавлення волі:</t>
  </si>
  <si>
    <t>f5-1</t>
  </si>
  <si>
    <t>f6</t>
  </si>
  <si>
    <t xml:space="preserve">Кількість адміністративних протоколів, складених на осіб у стані алкогольного та/чи наркотичного сп'яніння: </t>
  </si>
  <si>
    <t>протоколи</t>
  </si>
  <si>
    <t>підрозділ поліції, дільничний поліцейський</t>
  </si>
  <si>
    <t>f6-1</t>
  </si>
  <si>
    <t xml:space="preserve">з них на дітей  </t>
  </si>
  <si>
    <t>підрозділ поліції, дільничний поліцейський, ССД</t>
  </si>
  <si>
    <t>f7</t>
  </si>
  <si>
    <t>Кількість дітей, які вчинили спроби самогубств</t>
  </si>
  <si>
    <t>підрозділ поліції, дільничний поліцейський, медичні заклади</t>
  </si>
  <si>
    <t>f8</t>
  </si>
  <si>
    <t xml:space="preserve">Кількість осіб старше 18 років, щодо яких зафіксовано випадки домашнього насильства, з них: </t>
  </si>
  <si>
    <t>Підрозділ поліції, дільничний інспектор, ЦПМСД, УПСЗН, ЦСССДМ</t>
  </si>
  <si>
    <t>f9-1</t>
  </si>
  <si>
    <t>УПСЗН, підрозділ поліції, дільничний інспектор, ЦСССДМ</t>
  </si>
  <si>
    <t>F10</t>
  </si>
  <si>
    <t>Кількість дітей щодо яких зафіксовано випадки домашнього насильства, жорстокого поводження з них</t>
  </si>
  <si>
    <t>Підрозділ поліції, ЦПМСД, ССД</t>
  </si>
  <si>
    <t>f10-1</t>
  </si>
  <si>
    <t>УПСЗН, ССД, ЦСССДМ</t>
  </si>
  <si>
    <t>f11</t>
  </si>
  <si>
    <t>Кількість зафіксованих випадків домашнього насильства, жорстокого поводження, вчиненого дітьми</t>
  </si>
  <si>
    <t>УПСЗН, ССД, ЦСССДМ, відділ освіти, ЦПМСД, підрозділ поліції, дільничний інспектор</t>
  </si>
  <si>
    <t>f12</t>
  </si>
  <si>
    <t>Кількість осіб, які пройшли кореційні програми, які вчинили насильство з них</t>
  </si>
  <si>
    <t>УПСЗН, ЦСССДМ</t>
  </si>
  <si>
    <t>f12-1</t>
  </si>
  <si>
    <t>дітей</t>
  </si>
  <si>
    <t>f13</t>
  </si>
  <si>
    <t xml:space="preserve">Кількість дітей, які загинули внаслідок побутових травм </t>
  </si>
  <si>
    <t>ЦПМСД, ССД, підрозділ поліції, дільничний поліцейський</t>
  </si>
  <si>
    <t>f14</t>
  </si>
  <si>
    <t xml:space="preserve">Кількість дітей, які загинули внаслідок ДТП </t>
  </si>
  <si>
    <t>ССД, ЦМСД, підрозділ поліції</t>
  </si>
  <si>
    <t>f15</t>
  </si>
  <si>
    <t xml:space="preserve">Кількість зафіксованих випадків загрози життю і здоров'ю дитини </t>
  </si>
  <si>
    <t>ССД, підрозділ поліції, ЦПМСД, ЦСССДМ</t>
  </si>
  <si>
    <t>f18</t>
  </si>
  <si>
    <t>Кількість зафіксованих випадків булінгу (цькування)</t>
  </si>
  <si>
    <t>f19</t>
  </si>
  <si>
    <t>Кількість сімей, де принаймні один з батьків є учасником АТО/ООС</t>
  </si>
  <si>
    <t>32сім`ї /35 дітей</t>
  </si>
  <si>
    <t>відділ соц.захисту</t>
  </si>
  <si>
    <t>f20</t>
  </si>
  <si>
    <t xml:space="preserve">Кількість осіб, з проблемами вживання психоактивних речовин: </t>
  </si>
  <si>
    <t>ССД, ЦССДМ, нац.поліція, наркологічні центр, Центри ресоціалізації наркозалежної молоді, НДО</t>
  </si>
  <si>
    <t>f20-1</t>
  </si>
  <si>
    <t xml:space="preserve">з них діти  </t>
  </si>
  <si>
    <t>f21</t>
  </si>
  <si>
    <t>Кількість осіб, із залежністю від азартних ігор:</t>
  </si>
  <si>
    <t>ССД, ЦССДМ, нац.поліція,  НДО</t>
  </si>
  <si>
    <t>f21-1</t>
  </si>
  <si>
    <t xml:space="preserve">Показники щодо безперешкодного доступу до об’єктів соціального призначення </t>
  </si>
  <si>
    <t>О1</t>
  </si>
  <si>
    <t xml:space="preserve">Кількість об'єктів соціального призначення, у яких забезпечено доступність для маломобільних груп населення (щонайменше є пандуси і санітарно-гігієнічні приміщення, обладнані у відповідності до стандартів) </t>
  </si>
  <si>
    <t>на 01.01.2020 р.</t>
  </si>
  <si>
    <t>Кадрове забезпечення:</t>
  </si>
  <si>
    <t>K1</t>
  </si>
  <si>
    <t>Соціальний менеджер</t>
  </si>
  <si>
    <t xml:space="preserve">За штатним розписом  </t>
  </si>
  <si>
    <t>ЦСП, ЦСС, ЦСССДМ, УПСЗН</t>
  </si>
  <si>
    <t>Фактично працюючих</t>
  </si>
  <si>
    <t>K2</t>
  </si>
  <si>
    <t>Фахівці із соціальної роботи</t>
  </si>
  <si>
    <t>За штатним розписом</t>
  </si>
  <si>
    <t>K3</t>
  </si>
  <si>
    <t>Практичні психологи у закладах соціального спрямування</t>
  </si>
  <si>
    <t>K4</t>
  </si>
  <si>
    <t>Соціальних педагоги у закладах освіти</t>
  </si>
  <si>
    <t>K5</t>
  </si>
  <si>
    <t>Психологи у закладах освіти</t>
  </si>
  <si>
    <t>K6</t>
  </si>
  <si>
    <t>Патронатні вихователі</t>
  </si>
  <si>
    <t>ЦСССДМ, ССД</t>
  </si>
  <si>
    <t>K7</t>
  </si>
  <si>
    <t>Молодіжні працівники</t>
  </si>
  <si>
    <t>Управління/відділ сімї, молоді та спорту</t>
  </si>
  <si>
    <t>K8</t>
  </si>
  <si>
    <t>Працівники служби у справах дітей</t>
  </si>
  <si>
    <t>K9</t>
  </si>
  <si>
    <t>Соціальні працівники</t>
  </si>
  <si>
    <t>K10</t>
  </si>
  <si>
    <t>Соціальні робітники</t>
  </si>
  <si>
    <t>K11</t>
  </si>
  <si>
    <t>Логопеди</t>
  </si>
  <si>
    <t>УПСЗН, Відділ освіти</t>
  </si>
  <si>
    <t>K12</t>
  </si>
  <si>
    <t>Корекційні педагоги</t>
  </si>
  <si>
    <t>K13</t>
  </si>
  <si>
    <t>Ерготерапевти</t>
  </si>
  <si>
    <t>K14</t>
  </si>
  <si>
    <t>Фізіотерапевти</t>
  </si>
  <si>
    <t>K15</t>
  </si>
  <si>
    <t>Реабілітологи</t>
  </si>
  <si>
    <t>K16</t>
  </si>
  <si>
    <t>Сімейні лікарі</t>
  </si>
  <si>
    <t>K17</t>
  </si>
  <si>
    <t>Дитячі неврологи</t>
  </si>
  <si>
    <t>K18</t>
  </si>
  <si>
    <t>Дитячі психіатри</t>
  </si>
  <si>
    <t>K19</t>
  </si>
  <si>
    <t>Лікарі загальної практики (педіатри, терапевти, лікарі ФАП, інші)</t>
  </si>
  <si>
    <t>K20</t>
  </si>
  <si>
    <t>Молодший медичний персонал (фельдшери, медсестри)</t>
  </si>
  <si>
    <t>K21</t>
  </si>
  <si>
    <t>Дільничні поліцейські</t>
  </si>
  <si>
    <t>Підрозділ поліції</t>
  </si>
  <si>
    <t>K22</t>
  </si>
  <si>
    <t>Працівники підрозділу ювенальної превенції</t>
  </si>
  <si>
    <t>K23</t>
  </si>
  <si>
    <t xml:space="preserve">Працівники центрів зайнятості </t>
  </si>
  <si>
    <t>К23-1</t>
  </si>
  <si>
    <t xml:space="preserve">в т.ч. віддалених робочих місць </t>
  </si>
  <si>
    <t>Назва індикатора</t>
  </si>
  <si>
    <t>Значення</t>
  </si>
  <si>
    <t>Обрахунок</t>
  </si>
  <si>
    <t>Сім'ї з дітьми</t>
  </si>
  <si>
    <t>B1</t>
  </si>
  <si>
    <t>Частка вразливих сімей</t>
  </si>
  <si>
    <t>Частка сімей, які мають ознаки складних життєвих обставин, від загальної кількості сімей з дітьми</t>
  </si>
  <si>
    <t>Кількість малозабезпечених, багатодітних, неповних, сімей, де батьки чи діти з інвалідністю, ВПО поділена на загальну кількість сімей з дітьми, помножена на 100</t>
  </si>
  <si>
    <t>B2</t>
  </si>
  <si>
    <t>Частка сімей в СЖО</t>
  </si>
  <si>
    <t>Частка сімей, які опинилися у складних життєвих обставинах, від загальної кількості вразливих сімей</t>
  </si>
  <si>
    <t>Кількість сімей, які опинилися у СЖО, поділена на загальну кількість вразливих сімей та помножена на 100</t>
  </si>
  <si>
    <t>B3</t>
  </si>
  <si>
    <t>Рівень охоплення сімей з дітьми в СЖО соціальним супроводом</t>
  </si>
  <si>
    <t>Частка сімей, що перебувають під соціальним супроводом, від загальної кількості сімей, які опинилися у СЖО</t>
  </si>
  <si>
    <t>Кількість вразливих сімей, що перебувають під соціальним супроводом, поділена на загальну кількість сімей, які опинилися у СЖО, та помножена на 100</t>
  </si>
  <si>
    <t>B4</t>
  </si>
  <si>
    <t>Рівень попередження відмов від новонароджених</t>
  </si>
  <si>
    <t>Частка попереджених відмов від новонароджених</t>
  </si>
  <si>
    <t>Кількість випадків попередження відмов від новонароджених, поділена на суму випадків відмов та попереджених відмов та помножена на 100.</t>
  </si>
  <si>
    <t>B5</t>
  </si>
  <si>
    <t>Рівень народження дітей неповнолітніми мамами</t>
  </si>
  <si>
    <t>Кількість дітей, народжених неповнолітніми мамами, на 1000 народжених</t>
  </si>
  <si>
    <t>Кількість дітей, народжених неповнолітніми мамами, поділена на загальну кількість народжених дітей та помножена на 1000</t>
  </si>
  <si>
    <t>B6</t>
  </si>
  <si>
    <t>Рівень малюкової смертності</t>
  </si>
  <si>
    <t>Кількість померлих з усіх причин дітей віком до 1 року на 1000 дітей</t>
  </si>
  <si>
    <t>Кількість померлих з усіх причин дітей віком до 1 року, поділена на кількість дітей віком до 1 року та помножена на 1000</t>
  </si>
  <si>
    <t>B7</t>
  </si>
  <si>
    <t>Рівень дитячої смертності</t>
  </si>
  <si>
    <t>Кількість померлих з усіх причин дітей віком до 18 років на 1000 дітей</t>
  </si>
  <si>
    <t>Кількість померлих з усіх причин дітей віком до 18 років, поділена на кількість дітей віком до 18 років та помножена на 1000</t>
  </si>
  <si>
    <t>B8</t>
  </si>
  <si>
    <t>Рівень інституалізації дітей перших років життя</t>
  </si>
  <si>
    <t>Частка дітей віком 0-3 роки, що виховуються в інтернатних закладах</t>
  </si>
  <si>
    <t>Кількість дітей віком 0-3 роки, що виховуються в інтернатних закладах, поділена на загальну кількість дітей віком 0-3 роки та помножена на 1000</t>
  </si>
  <si>
    <t>B9</t>
  </si>
  <si>
    <t>Загальний рівень інституалізації дітей</t>
  </si>
  <si>
    <t>Частка дітей, що виховуються в інтернатних закладах</t>
  </si>
  <si>
    <t>Кількість дітей, що виховуються в інтернатних закладах, поділена на загальну кількість дітей та помножена на 1000</t>
  </si>
  <si>
    <t>B10</t>
  </si>
  <si>
    <t>Рівень забезпечення послугами тимчасового догляду</t>
  </si>
  <si>
    <t>Частка дітей, які влаштовані під тимчасову опіку до родичів чи в патронат від загального числа дітей, вилучених з сім'ї за рішенням органу опіки</t>
  </si>
  <si>
    <t>Кількість дітей, які влаштовані під тимчасову опіку до родичів чи в патронат, поділена на загальну кількість дітей, вилучених з сім'ї за рішенням органу опіки та суду помножена на 100</t>
  </si>
  <si>
    <t>B11</t>
  </si>
  <si>
    <t>Рівень забезпечення доступу до дошкільної освіти</t>
  </si>
  <si>
    <t>Кількість місць в дитячих дошкільних закладах усіх типів та форм власності на сто дітей дошкільного віку</t>
  </si>
  <si>
    <t>Кількість місць в дитячих дошкільних закладах усіх типів та форм власності, поділена на кількість дітей дошкільного віку та помножена на 100</t>
  </si>
  <si>
    <t>B12</t>
  </si>
  <si>
    <t>Рівень охоплення дітей 1-4 класів денним доглядом</t>
  </si>
  <si>
    <t>Частка дітей 1-4 класів, охопленим денним доглядом (група продовженого дня) від загальної кількості дітей 1-4 класів</t>
  </si>
  <si>
    <t>Кількість учнів 1-4 класів, що відвідують групи продовженого дня, поділена на загальну кількість учнів 1-4 класів та помножена на 100</t>
  </si>
  <si>
    <t>B13</t>
  </si>
  <si>
    <t>Рівень забезпечення гарячим харчуванням учнів категорій 1-4 класів</t>
  </si>
  <si>
    <t>Частка учнів 1-4 класів, що забезпечені гарячим харчуванням безкоштовно</t>
  </si>
  <si>
    <t>Кількість учнів 1-4 класів, що забезпечені гарячим харчуванням безкоштовно, поділена на загальну кількість учнів 1-4 класів та помножена на 100</t>
  </si>
  <si>
    <t>B14</t>
  </si>
  <si>
    <t>Рівень залучення дітей до участі в позакласних гуртках, секціях, творчих об'єднань, окрім спорту</t>
  </si>
  <si>
    <t>Частка дітей шкільного віку, що займаються в гуртках, секціях тощо позакласною роботою, навчанням, дозвіллям, діяльністю окрім спорту</t>
  </si>
  <si>
    <t>Кількість дітей, що займаються в гуртках, секціях позакласною роботою, навчанням, дозвіллям, діяльністю, окрім спорту, поділена на загальну кількість дітей шкільного віку та помножена на 100</t>
  </si>
  <si>
    <t>B15</t>
  </si>
  <si>
    <t>Рівень залучення дітей до позашкільних спортивних занять</t>
  </si>
  <si>
    <t>Частка дітей, що займаються в спортивних гуртках, секціях тощо на 100 школярів</t>
  </si>
  <si>
    <t>Кількість дітей, що займаються в спортивних гуртках, секціях тощо, поділена на загальну кількість дітей шкільного віку та помножена на 100</t>
  </si>
  <si>
    <t>Діти-сироти та діти, позбавлені батьківського піклування</t>
  </si>
  <si>
    <t>C1</t>
  </si>
  <si>
    <t>Рівень сирітства</t>
  </si>
  <si>
    <t>Кількість дітей із статусом дитини-сироти чи позбавленої батьківської опіки та піклування на 1000 дитячого населення</t>
  </si>
  <si>
    <t>Кількість дітей із статусом дитини-сироти чи позбавленої батьківської опіки та піклування, поділена на загальну кількість дітей та помножена на 1000</t>
  </si>
  <si>
    <t>C2</t>
  </si>
  <si>
    <t>Загальний рівень розвитку сімейних форм виховання</t>
  </si>
  <si>
    <t>Частка дітей, що виховуються в сімейних формах виховання</t>
  </si>
  <si>
    <t>Кількість дітей, що виховуються в сімейних формах виховання, поділена на загальну кількість дітей дітей із статусом дитини-сироти чи позбавленої батьківської опіки та піклування та помножена на 100</t>
  </si>
  <si>
    <t>C3</t>
  </si>
  <si>
    <r>
      <rPr>
        <rFont val="Calibri"/>
        <color theme="1"/>
        <sz val="12.0"/>
      </rPr>
      <t xml:space="preserve">Поточний рівень влаштування дітей-сиріт та </t>
    </r>
    <r>
      <rPr>
        <rFont val="Calibri"/>
        <color theme="1"/>
        <sz val="12.0"/>
      </rPr>
      <t>дітей, п</t>
    </r>
    <r>
      <rPr>
        <rFont val="Calibri"/>
        <color theme="1"/>
        <sz val="12.0"/>
      </rPr>
      <t>озбавлених батьківської опіки/піклування у сімейні форми</t>
    </r>
  </si>
  <si>
    <t>Частка дітей з узятих на первинний облік, влаштованих в усі сімейні форми виховання</t>
  </si>
  <si>
    <t>Кількість дітей з узятих на первинний облік, влаштованих до ДБСТ, до прийомних сімей, в сім'ї громадян під опіку/піклування, на усиновлення громадянами України та іноземцями та повернутих у власну біологічну сім'ю, поділена на кількість дітей, узятих на первинний облік та помножена на 100</t>
  </si>
  <si>
    <t>C4</t>
  </si>
  <si>
    <t>Рівень реінтеграції дітей-сиріт та позбавлених батьківського піклування з інтернатних закладів у сімейне середовище</t>
  </si>
  <si>
    <t>Частка дітей зі статусом дитини-сироти чи позбавленої батьківської опіки та піклування, що виховуються в інтернатних закладах, переведених у сімейні форми виховання, всиновлених та повернутих у власну біологічну сім'ю</t>
  </si>
  <si>
    <t>Кількість дітей зі статусом дитини-сироти чи позбавленої батьківської опіки та піклування, переведених з інтернатних закладів у сімейні форми виховання, всиновлених та повернутих у власну біологічну сім'ю, поділена на кількість дітей зі статусом дитини-сироти чи позбавленої батьківської опіки та піклування, що виховуються в інтернатних закладах, та помножена на 100</t>
  </si>
  <si>
    <t>C5</t>
  </si>
  <si>
    <t>Рівень влаштування дітей-сиріт та позбавлених батьківського піклування з сімейних форм до інтернатних закладів</t>
  </si>
  <si>
    <t>Частка дітей зі статусом дитини-сироти чи позбавленої батьківської опіки та піклування, що виховуються в сімейних формах виховання переведених в інтернатні заклади</t>
  </si>
  <si>
    <t>Кількість дітей зі статусом дитини-сироти чи позбавленої батьківської опіки та піклування, що переведені з сімейних формах виховання в інтернатні заклади поділена на кількість дітей зі статусом дитини-сироти чи позбавленої батьківської опіки та піклування, що виховуються в сімейних формах виховання та помножена на 100</t>
  </si>
  <si>
    <t>C6</t>
  </si>
  <si>
    <t>Рівень забезпечення житлом молоді з числа дитей-сиріт чи позбавлених батьківської опіки та піклування (18-23 роки)</t>
  </si>
  <si>
    <t>Частка молоді з числа дитей-сиріт чи позбавлених батьківської опіки та піклування (18-23 роки), що отримали житло від загальної кількості молоді цієї ж категорії на житловому обліку</t>
  </si>
  <si>
    <t>Кількість молоді з числа дитей-сиріт чи позбавлених батьківської опіки та піклування (18-23 роки), що отримали житло поділена на  загальну кількость молоді цієї ж категорії на житловому обліку</t>
  </si>
  <si>
    <t>C7</t>
  </si>
  <si>
    <t>Рівень зайнятості молоді з числа дитей-сиріт чи позбавлених батьківської опіки та піклування (18-23 роки)</t>
  </si>
  <si>
    <t xml:space="preserve">Частка молоді з числа дитей-сиріт чи позбавлених батьківської опіки та піклування (18-23 роки), що не вчиться та не працює від загальної кількості молоді цієї ж категорії </t>
  </si>
  <si>
    <t xml:space="preserve">Кількість молоді з числа дитей-сиріт чи позбавлених батьківської опіки та піклування (18-23 роки), що не вчиться та не працює  поділена на  загальну кількость молоді цієї ж категорії </t>
  </si>
  <si>
    <t>Особи похилого віку</t>
  </si>
  <si>
    <t>D1</t>
  </si>
  <si>
    <t xml:space="preserve">Частка осіб похилого віку </t>
  </si>
  <si>
    <t xml:space="preserve">Частка престарілих громадян старше 70 років </t>
  </si>
  <si>
    <t>Кількість престарілих громадян старше 70 років, поділена на загальну кількість громадян та помножена на 100</t>
  </si>
  <si>
    <t>D2</t>
  </si>
  <si>
    <t>Рівень самотності осіб похилого віку</t>
  </si>
  <si>
    <t>Частка одиноких престарілих громадян від громадян пенсійного віку</t>
  </si>
  <si>
    <t>Кількість одиноких престарілих громадян, поділена на загальну громадян пенсійного віку та помножена на 100</t>
  </si>
  <si>
    <t>D3</t>
  </si>
  <si>
    <t>Рівень забезпечення стаціонарним обслуговуванням одиноких осіб похилого віку</t>
  </si>
  <si>
    <t xml:space="preserve">Частка одиноких престарілих громадян, що отримують денний догляд, стаціонарне обслуговування в громаді та за межами громади від усіх одиноких престарілих громадян </t>
  </si>
  <si>
    <t>Кількість одиноких престарілих громадян, що отримують денний догляд, стаціонарне обслуговування в громаді та за межами громади, поділена на кількість одиноких престарілих громадян помножена на 100</t>
  </si>
  <si>
    <t>D4</t>
  </si>
  <si>
    <t>Рівень забезпечення обслуговуванням на дому одиноких громадян літнього віку</t>
  </si>
  <si>
    <t xml:space="preserve">Частка одиноких престарілих громадян, що отримують обслуговування на дому від усіх одиноких престарілих громадян </t>
  </si>
  <si>
    <t>Кількість одиноких престарілих громадян, що отримують обслуговування на дому, поділена на кількість одиноких престарілих громадян помножена на 100</t>
  </si>
  <si>
    <t>D5</t>
  </si>
  <si>
    <t>Рівень забезпечення послугами осіб пенсійного віку</t>
  </si>
  <si>
    <t xml:space="preserve">Частка осіб пенсійного віку, що отримують соціальні послуги від усіх громадян пенсійного віку </t>
  </si>
  <si>
    <t>Кількість осіб пенсійного віку, що отримують соціальні послугии, поділена на кількість громадян пенсійного віку  помножена на 100</t>
  </si>
  <si>
    <t>Особи з інвалідністю</t>
  </si>
  <si>
    <t>E1</t>
  </si>
  <si>
    <t>Рівень інвалідності</t>
  </si>
  <si>
    <t>Кількість осіб, що мають статус особи з інвалідністю на 1000 осіб.</t>
  </si>
  <si>
    <t>Кількість осіб, що мають статус особи з інвалідністю, поділена на загальну кількість осіб в громаді та помножена на 1000.</t>
  </si>
  <si>
    <t>E2</t>
  </si>
  <si>
    <t>Рівень дитячої інвалідності</t>
  </si>
  <si>
    <t>Кількість дітей, що мають статус дитини-інваліда, віком до 18 років на 1000 дітей.</t>
  </si>
  <si>
    <t>Кількість дітей, що мають статус дитини-інваліда, віком до 18 років, поділена на кількість дітей віком до 18 років та помножена на 1000.</t>
  </si>
  <si>
    <t>E3</t>
  </si>
  <si>
    <t>Рівень інституалізації дітей з інвалідністю</t>
  </si>
  <si>
    <t>Частка дітей з інвалідністю, що виховуються в інтернатних закладах.</t>
  </si>
  <si>
    <t>Кількість дітей з інвалідністю, що виховуються в інтернатних закладах, поділена на загальну кількість дітей з інвалідністю та помножена на 100.</t>
  </si>
  <si>
    <t>E4</t>
  </si>
  <si>
    <t>Рівень забезпечення інклюзивної дошкільної освіти</t>
  </si>
  <si>
    <t>Частка дітей з інвалідністю дошкільного віку, що відвідують ДНЗ.</t>
  </si>
  <si>
    <t>Кількість дітей з інвалідністю дошкільного віку, що відвідують ДНЗ, поділена на кількість дітей з інвалідністю дошкільного віку та помножена на 100.</t>
  </si>
  <si>
    <t>E5</t>
  </si>
  <si>
    <t>Рівень забезпечення інклюзивної шкільної освіти</t>
  </si>
  <si>
    <t>Частка дітей з інвалідністю шкільного віку, що відвідують ЗНЗ.</t>
  </si>
  <si>
    <t>Кількість дітей з інвалідністю шкільного віку, що відвідують ЗНЗ, поділена на кількість дітей з інвалідністю шкільного віку та помножена на 100.</t>
  </si>
  <si>
    <t>E6</t>
  </si>
  <si>
    <t>Рівень забезпечення денного догляду в громаді для осіб з інвалідністю</t>
  </si>
  <si>
    <t>Частка осіб з інвалідністю, що отримують денний догляд в громаді від усіх осіб з інвалідністю</t>
  </si>
  <si>
    <t>Кількість осіб з інвалідністю, що отримують денний догляд в громаді, поділена на кількість осіб з інвалідністю, помножена на 100</t>
  </si>
  <si>
    <t>E7</t>
  </si>
  <si>
    <t>Рівень працевлаштування осіб з інвалідністю</t>
  </si>
  <si>
    <t>Частка працюючих осіб з інвалідністю від усіх осіб з інвалідністю працездатного віку</t>
  </si>
  <si>
    <t>Кількість працюючих осіб з інвалідністю, поділена на загальну кількість осіб з інвалідністю працездатного віку, помножена на 100</t>
  </si>
  <si>
    <t xml:space="preserve">Послуги адаптації та інтеграції (реінтеграції) </t>
  </si>
  <si>
    <t>F1</t>
  </si>
  <si>
    <t>Рівень безробіття</t>
  </si>
  <si>
    <t>Частка безробітних осіб від працездатного населення в громаді</t>
  </si>
  <si>
    <t>Кількість безробітних осіб, поділена на загальну кількість працездатного населення громади, помножена на 100</t>
  </si>
  <si>
    <t>F2</t>
  </si>
  <si>
    <t>Рівень бездомності</t>
  </si>
  <si>
    <t>Кількість осіб без постійного місця проживання на 1000 дорослого населення в громаді</t>
  </si>
  <si>
    <t>Кількість осіб без постійного місця проживання, поділена на загальну кількість дорослого населення громади, помножена на 1000</t>
  </si>
  <si>
    <t>F3</t>
  </si>
  <si>
    <t>Рівень вживання алкоголю та наркотичних речовин дорослими</t>
  </si>
  <si>
    <t>Частка осіб, щодо яких було складено адмінпротоколи про перебування у стані алкогольного та/чи наркотичного сп'яніння, на 1000 дорослого населення в громаді</t>
  </si>
  <si>
    <t>Кількість осіб, щодо яких було складено адмінпротоколи про перебування у стані алкогольного та/чи наркотичного сп'яніння, поділена на загальну кількість дорослих та помножена на 1000.</t>
  </si>
  <si>
    <t>F4</t>
  </si>
  <si>
    <t>Рівень вживання алкоголю та наркотичних речовин дітьми</t>
  </si>
  <si>
    <t>Частка дітей, щодо яких було складено адмінпротоколи про перебування у стані алкогольного та/чи наркотичного сп'яніння, на 1000 дитячого населення в громаді</t>
  </si>
  <si>
    <t>Кількість дітей, щодо яких було складено адмінпротоколи про перебування у стані алкогольного та/чи наркотичного сп'яніння, поділена на загальну кількість неповнолітніх та помножена на 1000.</t>
  </si>
  <si>
    <t>F5</t>
  </si>
  <si>
    <t xml:space="preserve">Частка безробітних зареєстрованих в центрах зайнятості </t>
  </si>
  <si>
    <t>Частка зареєстрованих в ЦЗ до всіх безробітних осіб громади</t>
  </si>
  <si>
    <t>Кількість зареєстрованих в ЦЗ поділена на кількість безробітних осіб громади помножена на 100.</t>
  </si>
  <si>
    <t>F6</t>
  </si>
  <si>
    <t>Рівень забезпечення послугами осіб, які повернулись з місць позбавлення волі та бездомних</t>
  </si>
  <si>
    <t>Частка осіб без постійного місця проживання та осіб, які повернулися з місць позбавлення волі, які отримують послуги в громаді</t>
  </si>
  <si>
    <t>Кількість осіб без постійного місця проживання та осіб, які повернулися з місць позбавлення волі, які отримують послуги в громаді поділена на загальну кількості осіб даних категорій та помножена на 100.</t>
  </si>
  <si>
    <t>F7</t>
  </si>
  <si>
    <t>Рівень забезпечення послугами алко та нарко залежних осіб (в т.ч.дітей)</t>
  </si>
  <si>
    <t>Частка алко та нарко залежних, які отримують послуги в громаді (в т.ч. дітей)</t>
  </si>
  <si>
    <t>Кількість алко та нарко залежних, які отримують послуги в громаді поділена на загальну кількості осіб даної категорії та помножена на 100.</t>
  </si>
  <si>
    <t>Послуги екстренного та кризового втручання</t>
  </si>
  <si>
    <t>G1</t>
  </si>
  <si>
    <t>Рівень дорослої злочинності</t>
  </si>
  <si>
    <t>Кількість осіб, що скоїли злочин, на 1000 дорослого населення</t>
  </si>
  <si>
    <t>Кількість осіб, що скоїли злочин, поділена на кількість осіб старше 18 років та помножена на 1000</t>
  </si>
  <si>
    <t>G2</t>
  </si>
  <si>
    <t>Рівень дитячої злочинності</t>
  </si>
  <si>
    <t>Кількість дітей, що скоїли злочин, на 1000 дітей</t>
  </si>
  <si>
    <t>Кількість дітей, що скоїли злочин, поділена на кількість дітей до 18 років та помножена на 1000</t>
  </si>
  <si>
    <t>G3</t>
  </si>
  <si>
    <t>Рівень дитячих самогубств</t>
  </si>
  <si>
    <t>Кількість дітей, що вчинили самогубства та спроби, на 1000 дітей</t>
  </si>
  <si>
    <t>Кількість дітей, що вчинили самогубства та спроби самогубств, поділена на кількість дітей до 18 років та помножена на 1000</t>
  </si>
  <si>
    <t>G4</t>
  </si>
  <si>
    <t>Рівень дитячої смертності від побутового травматизму та внаслідок ДТП</t>
  </si>
  <si>
    <t>Кількість дітей, що загинули внаслідок побутових травм та ДТП, на 1000 дітей</t>
  </si>
  <si>
    <t>Кількість дітей, що загинули внаслідок побутових травм та ДТП, поділена на кількість дітей до 18 років та помножена на 1000</t>
  </si>
  <si>
    <t>G5</t>
  </si>
  <si>
    <t>Рівень домашнього насильства</t>
  </si>
  <si>
    <t>Кількість зафіксованих випадків домашнього насильства щодо дорослих осіб на 1000 дорослого населення</t>
  </si>
  <si>
    <t>Кількість зафіксованих випадків домашнього насильства поділена на кількість осіб старше 18 років та помножена на 1000</t>
  </si>
  <si>
    <t>G6</t>
  </si>
  <si>
    <t>Рівень домашнього насильства щодо дітей</t>
  </si>
  <si>
    <t>Кількість зафіксованих випадків домашнього насильства щодо дітей на 1000 дітей</t>
  </si>
  <si>
    <t>Кількість зафіксованих випадків домашнього насильства поділена на кількість дітей до 18 років та помножена на 1000</t>
  </si>
  <si>
    <t>G7</t>
  </si>
  <si>
    <t>Рівень забезпечення послугами осіб, які постраждали від насилля</t>
  </si>
  <si>
    <t>Частка осіб, які постраждали від насилля (в т.ч.дітей), які отримують послуги в громаді</t>
  </si>
  <si>
    <t>Кількість осіб, які постраждали від насилля, які отримують послуги в громаді поділена на загальну кількості осіб даної категорії та помножена на 100.</t>
  </si>
  <si>
    <t>G8</t>
  </si>
  <si>
    <t>Кількість зафіксованих випадків домашнього насильства, вчиненого дітьми</t>
  </si>
  <si>
    <t>G9</t>
  </si>
  <si>
    <t>Кількість зафіксованих випадків загрози життю і здоров'ю дитини на 1000 дітей</t>
  </si>
  <si>
    <t>Кількість зафіксованих випадків загрози життю і здоров'ю дитини поділена на загальну кількість дітей до 18 років та помножена на 1000</t>
  </si>
  <si>
    <t>G10</t>
  </si>
  <si>
    <t>Кількість зафіксованих випадків булінгу (цькування) на 1000 людей</t>
  </si>
  <si>
    <t>Кількість зафіксованих випадків булінгу (цькування) поділена на загальну кількість населення та помножена на 1000</t>
  </si>
  <si>
    <t>Дані про осіб з інвалідністю</t>
  </si>
  <si>
    <t>0-2 роки</t>
  </si>
  <si>
    <t>3-6 років</t>
  </si>
  <si>
    <t>15-17 років</t>
  </si>
  <si>
    <t>ВСЬОГО     дітей з інвалідністю:</t>
  </si>
  <si>
    <t>18-35 років</t>
  </si>
  <si>
    <t>65 років і старше</t>
  </si>
  <si>
    <t xml:space="preserve">ВСЬОГО              осіб з інвалідністью        </t>
  </si>
  <si>
    <t>g1</t>
  </si>
  <si>
    <t>Деякі інфекційні та паразитарні хвороби
 A00-B99</t>
  </si>
  <si>
    <t>g2</t>
  </si>
  <si>
    <t>Новоутворення
 C00-D48</t>
  </si>
  <si>
    <t>g3</t>
  </si>
  <si>
    <t>Хвороби крові та кровотворних органів
 D50-D89</t>
  </si>
  <si>
    <t>g4</t>
  </si>
  <si>
    <t>Хвороби ендокринної системи, розлади харчування та порушення обміну речовин 
 E00-E90</t>
  </si>
  <si>
    <t>g5</t>
  </si>
  <si>
    <t>Розлади психіки та поведінки
 F00-F99</t>
  </si>
  <si>
    <t>g6</t>
  </si>
  <si>
    <t>Хвороби центральної нервової системи
 G00-G99</t>
  </si>
  <si>
    <t>g7</t>
  </si>
  <si>
    <t>Хвороби ока та придаткового апарату
 H00-H59</t>
  </si>
  <si>
    <t>g8</t>
  </si>
  <si>
    <t>Хвороби вуха та сосковидного відростку
 H60-H95</t>
  </si>
  <si>
    <t>g9</t>
  </si>
  <si>
    <t>Хвороби системи кровообігу
 I00-I99</t>
  </si>
  <si>
    <t>g10</t>
  </si>
  <si>
    <t>Хвороби органів дихання
 J00-J99</t>
  </si>
  <si>
    <t>g11</t>
  </si>
  <si>
    <t>Хвороби органів травлення
 K00-K93</t>
  </si>
  <si>
    <t>g12</t>
  </si>
  <si>
    <t>Хвороби шкіри та підшкірної клітковини
 L00-L99</t>
  </si>
  <si>
    <t>g13</t>
  </si>
  <si>
    <t>Хвороби кістково-м'язової системи та сполучних тканин
 M00-M99</t>
  </si>
  <si>
    <t>g14</t>
  </si>
  <si>
    <t>Хвороби сечостатевої системи
 N00-N99</t>
  </si>
  <si>
    <t>g15</t>
  </si>
  <si>
    <t>Вроджені вади розвитку, деформації та хромосомної аномалії
 Q00-Q99</t>
  </si>
  <si>
    <t>g16</t>
  </si>
  <si>
    <t>Травми та отруєння та деякі інші наслідки дії
 S00-T98</t>
  </si>
  <si>
    <t>g17</t>
  </si>
  <si>
    <r>
      <rPr>
        <rFont val="Arial"/>
        <color theme="1"/>
        <sz val="11.0"/>
      </rPr>
      <t xml:space="preserve">З них </t>
    </r>
    <r>
      <rPr>
        <rFont val="Arial"/>
        <b/>
        <color theme="1"/>
        <sz val="11.0"/>
      </rPr>
      <t>"підгрупи А"</t>
    </r>
  </si>
  <si>
    <t>g18</t>
  </si>
  <si>
    <t>Інші</t>
  </si>
  <si>
    <t>Область</t>
  </si>
  <si>
    <t>Найменування ОТГ</t>
  </si>
  <si>
    <t>Населений пункт</t>
  </si>
  <si>
    <t>Послуга</t>
  </si>
  <si>
    <t xml:space="preserve">Назва послуги </t>
  </si>
  <si>
    <t>Чи надається в громаді</t>
  </si>
  <si>
    <t>Надавач послуги</t>
  </si>
  <si>
    <t>Форма власності</t>
  </si>
  <si>
    <t>Надавач за типом закладу</t>
  </si>
  <si>
    <t>Тип закладу - Інше</t>
  </si>
  <si>
    <t>Форма власноті/Підпорядкування</t>
  </si>
  <si>
    <t>Основний отримувач</t>
  </si>
  <si>
    <t>Отримувач - Інше</t>
  </si>
  <si>
    <t xml:space="preserve">Місцезнаходження </t>
  </si>
  <si>
    <t>Доступність послуги для осіб з маломобільноих груп населення</t>
  </si>
  <si>
    <t>Планова кількість отримувачів</t>
  </si>
  <si>
    <t>Фактична кількість отримувачів</t>
  </si>
  <si>
    <t>Вартість послуги</t>
  </si>
  <si>
    <t>(оберіть з випадаючого списку)</t>
  </si>
  <si>
    <t>(якщо громада складається з кількох населених пунктів)</t>
  </si>
  <si>
    <t>(введіть назву послуги чи "Інше")</t>
  </si>
  <si>
    <t>(введіть назву)</t>
  </si>
  <si>
    <t>(введіть тип закладу, якщо у колонці I - Надавач за типом закладу- обрано варіант "Інше")</t>
  </si>
  <si>
    <t>(введіть отримувача у разі вибору "інше" в колонці L - Основний отримувач)</t>
  </si>
  <si>
    <t>(вкажіть адресу закладу)</t>
  </si>
  <si>
    <t>(якщо відомо)</t>
  </si>
  <si>
    <t>(для надавача соціальних послуг)</t>
  </si>
  <si>
    <t>B – індекс забезпечення соціальними послугами дітей та сімей з дітьми</t>
  </si>
  <si>
    <t>C – індекс забезпечення послугами альтернативного догляду дітей-сиріт та дітей, позбавлених батьківського піклування</t>
  </si>
  <si>
    <t>D – індекс забезпечення соціальними послугами осіб похилого віку</t>
  </si>
  <si>
    <t>E – індекс забезпечення соціальними послугами осіб з інвалідністю</t>
  </si>
  <si>
    <t>F – індекс забезпечення послугами соціальної інтеграції та адаптації</t>
  </si>
  <si>
    <t xml:space="preserve">G – індекс забезпечення  послугами екстреного та кризового втручання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</si>
</sst>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₴&quot;"/>
    <numFmt numFmtId="165" formatCode="0.0000"/>
  </numFmts>
  <fonts count="43">
    <font>
      <sz val="12.0"/>
      <color rgb="FF000000"/>
      <name val="Calibri"/>
    </font>
    <font>
      <sz val="12.0"/>
      <name val="Times New Roman"/>
    </font>
    <font>
      <sz val="12.0"/>
      <color theme="1"/>
      <name val="Times New Roman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4.0"/>
      <color rgb="FF000000"/>
      <name val="Times New Roman"/>
    </font>
    <font>
      <sz val="10.0"/>
      <color theme="1"/>
      <name val="Times New Roman"/>
    </font>
    <font>
      <b/>
      <sz val="11.0"/>
      <color theme="1"/>
      <name val="Times New Roman"/>
    </font>
    <font>
      <b/>
      <sz val="11.0"/>
      <color theme="1"/>
      <name val="Arial"/>
    </font>
    <font>
      <sz val="11.0"/>
      <color theme="1"/>
      <name val="Times New Roman"/>
    </font>
    <font>
      <sz val="11.0"/>
      <color rgb="FF000000"/>
      <name val="Times New Roman"/>
    </font>
    <font>
      <sz val="12.0"/>
      <color theme="1"/>
      <name val="Calibri"/>
    </font>
    <font>
      <sz val="10.0"/>
      <color rgb="FF000000"/>
      <name val="Times New Roman"/>
    </font>
    <font>
      <b/>
      <sz val="11.0"/>
      <color rgb="FF000000"/>
      <name val="Arial"/>
    </font>
    <font>
      <sz val="11.0"/>
      <name val="Times New Roman"/>
    </font>
    <font>
      <sz val="12.0"/>
      <color rgb="FF808080"/>
      <name val="Calibri"/>
    </font>
    <font>
      <sz val="12.0"/>
      <name val="Calibri"/>
    </font>
    <font>
      <b/>
      <sz val="11.0"/>
      <name val="Times New Roman"/>
    </font>
    <font>
      <sz val="11.0"/>
      <color rgb="FFFF0000"/>
      <name val="Times New Roman"/>
    </font>
    <font>
      <b/>
      <sz val="10.0"/>
      <color theme="1"/>
      <name val="Arial"/>
    </font>
    <font>
      <b/>
      <sz val="11.0"/>
      <color rgb="FF000000"/>
      <name val="Times New Roman"/>
    </font>
    <font>
      <sz val="12.0"/>
      <color rgb="FFFF0000"/>
      <name val="Calibri"/>
    </font>
    <font>
      <sz val="11.0"/>
      <color rgb="FF333333"/>
      <name val="Times New Roman"/>
    </font>
    <font>
      <b/>
      <sz val="11.0"/>
      <color rgb="FF333333"/>
      <name val="Times New Roman"/>
    </font>
    <font>
      <i/>
      <sz val="11.0"/>
      <color theme="1"/>
      <name val="Times New Roman"/>
    </font>
    <font>
      <b/>
      <sz val="12.0"/>
      <color theme="1"/>
      <name val="Calibri"/>
    </font>
    <font>
      <b/>
      <sz val="12.0"/>
      <color rgb="FF000000"/>
      <name val="Calibri"/>
    </font>
    <font>
      <sz val="11.0"/>
      <color theme="1"/>
      <name val="Arial"/>
    </font>
    <font>
      <b/>
      <sz val="20.0"/>
      <color rgb="FF000000"/>
      <name val="Calibri"/>
    </font>
    <font>
      <sz val="14.0"/>
      <color rgb="FF000000"/>
      <name val="Arial"/>
    </font>
    <font>
      <b/>
      <sz val="14.0"/>
      <color theme="1"/>
      <name val="Calibri"/>
    </font>
    <font>
      <sz val="14.0"/>
      <color theme="1"/>
      <name val="Arial"/>
    </font>
    <font>
      <b/>
      <sz val="14.0"/>
      <color rgb="FF000000"/>
      <name val="Arial"/>
    </font>
    <font>
      <b/>
      <sz val="18.0"/>
      <color rgb="FF000000"/>
      <name val="Calibri"/>
    </font>
    <font>
      <b/>
      <sz val="16.0"/>
      <color rgb="FF000000"/>
      <name val="Calibri"/>
    </font>
    <font/>
    <font>
      <b/>
      <sz val="11.0"/>
      <color rgb="FF333333"/>
      <name val="Arial"/>
    </font>
    <font>
      <sz val="11.0"/>
      <color rgb="FF333333"/>
      <name val="Arial"/>
    </font>
    <font>
      <b/>
      <sz val="12.0"/>
      <color theme="1"/>
      <name val="Arial"/>
    </font>
    <font>
      <b/>
      <sz val="11.0"/>
      <color theme="1"/>
      <name val="Calibri"/>
    </font>
    <font>
      <sz val="9.0"/>
      <color theme="1"/>
      <name val="Calibri"/>
    </font>
    <font>
      <sz val="11.0"/>
      <color theme="1"/>
      <name val="Calibri"/>
    </font>
    <font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CC99FF"/>
        <bgColor rgb="FFCC99FF"/>
      </patternFill>
    </fill>
    <fill>
      <patternFill patternType="solid">
        <fgColor rgb="FF00CCFF"/>
        <bgColor rgb="FF00CCFF"/>
      </patternFill>
    </fill>
    <fill>
      <patternFill patternType="solid">
        <fgColor rgb="FF3366FF"/>
        <bgColor rgb="FF3366FF"/>
      </patternFill>
    </fill>
    <fill>
      <patternFill patternType="solid">
        <fgColor rgb="FF99CCFF"/>
        <bgColor rgb="FF99CCFF"/>
      </patternFill>
    </fill>
    <fill>
      <patternFill patternType="solid">
        <fgColor rgb="FF0066CC"/>
        <bgColor rgb="FF0066CC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800080"/>
        <bgColor rgb="FF800080"/>
      </patternFill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top/>
      <bottom/>
    </border>
    <border>
      <right/>
      <top/>
      <bottom/>
    </border>
    <border>
      <top/>
      <bottom/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center" wrapText="0"/>
    </xf>
    <xf borderId="0" fillId="0" fontId="4" numFmtId="0" xfId="0" applyAlignment="1" applyFont="1">
      <alignment horizontal="center" shrinkToFit="0" vertical="bottom" wrapText="0"/>
    </xf>
    <xf borderId="1" fillId="3" fontId="7" numFmtId="0" xfId="0" applyAlignment="1" applyBorder="1" applyFill="1" applyFont="1">
      <alignment horizontal="center" shrinkToFit="0" vertical="bottom" wrapText="1"/>
    </xf>
    <xf borderId="1" fillId="3" fontId="8" numFmtId="0" xfId="0" applyAlignment="1" applyBorder="1" applyFont="1">
      <alignment horizontal="center" shrinkToFit="0" vertical="bottom" wrapText="1"/>
    </xf>
    <xf borderId="1" fillId="0" fontId="9" numFmtId="0" xfId="0" applyAlignment="1" applyBorder="1" applyFont="1">
      <alignment horizontal="right" shrinkToFit="0" vertical="bottom" wrapText="1"/>
    </xf>
    <xf borderId="1" fillId="0" fontId="9" numFmtId="0" xfId="0" applyAlignment="1" applyBorder="1" applyFont="1">
      <alignment horizontal="center" shrinkToFit="0" vertical="bottom" wrapText="1"/>
    </xf>
    <xf borderId="2" fillId="0" fontId="9" numFmtId="0" xfId="0" applyAlignment="1" applyBorder="1" applyFont="1">
      <alignment horizontal="center" shrinkToFit="0" vertical="bottom" wrapText="1"/>
    </xf>
    <xf borderId="1" fillId="0" fontId="10" numFmtId="0" xfId="0" applyAlignment="1" applyBorder="1" applyFont="1">
      <alignment shrinkToFit="0" vertical="bottom" wrapText="0"/>
    </xf>
    <xf borderId="1" fillId="0" fontId="9" numFmtId="0" xfId="0" applyAlignment="1" applyBorder="1" applyFont="1">
      <alignment horizontal="left" shrinkToFit="0" vertical="bottom" wrapText="1"/>
    </xf>
    <xf borderId="0" fillId="0" fontId="11" numFmtId="0" xfId="0" applyAlignment="1" applyFont="1">
      <alignment shrinkToFit="0" vertical="bottom" wrapText="0"/>
    </xf>
    <xf borderId="1" fillId="0" fontId="9" numFmtId="0" xfId="0" applyAlignment="1" applyBorder="1" applyFont="1">
      <alignment shrinkToFit="0" vertical="bottom" wrapText="1"/>
    </xf>
    <xf borderId="1" fillId="4" fontId="12" numFmtId="0" xfId="0" applyAlignment="1" applyBorder="1" applyFill="1" applyFont="1">
      <alignment shrinkToFit="0" vertical="bottom" wrapText="1"/>
    </xf>
    <xf borderId="1" fillId="0" fontId="10" numFmtId="0" xfId="0" applyAlignment="1" applyBorder="1" applyFont="1">
      <alignment horizontal="center" readingOrder="0" shrinkToFit="0" vertical="bottom" wrapText="1"/>
    </xf>
    <xf borderId="2" fillId="0" fontId="10" numFmtId="0" xfId="0" applyAlignment="1" applyBorder="1" applyFont="1">
      <alignment horizontal="center" shrinkToFit="0" vertical="bottom" wrapText="1"/>
    </xf>
    <xf borderId="1" fillId="0" fontId="10" numFmtId="0" xfId="0" applyAlignment="1" applyBorder="1" applyFont="1">
      <alignment shrinkToFit="0" vertical="bottom" wrapText="1"/>
    </xf>
    <xf borderId="1" fillId="0" fontId="9" numFmtId="0" xfId="0" applyAlignment="1" applyBorder="1" applyFont="1">
      <alignment horizontal="center" readingOrder="0" shrinkToFit="0" vertical="bottom" wrapText="1"/>
    </xf>
    <xf borderId="1" fillId="3" fontId="13" numFmtId="0" xfId="0" applyAlignment="1" applyBorder="1" applyFont="1">
      <alignment horizontal="center" shrinkToFit="0" vertical="bottom" wrapText="1"/>
    </xf>
    <xf borderId="1" fillId="0" fontId="10" numFmtId="0" xfId="0" applyAlignment="1" applyBorder="1" applyFont="1">
      <alignment horizontal="center" shrinkToFit="0" vertical="bottom" wrapText="1"/>
    </xf>
    <xf borderId="0" fillId="0" fontId="0" numFmtId="0" xfId="0" applyAlignment="1" applyFont="1">
      <alignment shrinkToFit="0" vertical="bottom" wrapText="0"/>
    </xf>
    <xf borderId="1" fillId="3" fontId="7" numFmtId="0" xfId="0" applyAlignment="1" applyBorder="1" applyFont="1">
      <alignment shrinkToFit="0" vertical="bottom" wrapText="1"/>
    </xf>
    <xf borderId="3" fillId="3" fontId="7" numFmtId="0" xfId="0" applyAlignment="1" applyBorder="1" applyFont="1">
      <alignment horizontal="center" shrinkToFit="0" vertical="bottom" wrapText="1"/>
    </xf>
    <xf borderId="1" fillId="0" fontId="9" numFmtId="0" xfId="0" applyAlignment="1" applyBorder="1" applyFont="1">
      <alignment shrinkToFit="0" vertical="center" wrapText="1"/>
    </xf>
    <xf borderId="1" fillId="5" fontId="14" numFmtId="0" xfId="0" applyAlignment="1" applyBorder="1" applyFill="1" applyFont="1">
      <alignment horizontal="center" shrinkToFit="0" vertical="bottom" wrapText="0"/>
    </xf>
    <xf borderId="2" fillId="0" fontId="9" numFmtId="0" xfId="0" applyAlignment="1" applyBorder="1" applyFont="1">
      <alignment horizontal="center" shrinkToFit="0" vertical="bottom" wrapText="0"/>
    </xf>
    <xf borderId="0" fillId="0" fontId="15" numFmtId="0" xfId="0" applyAlignment="1" applyFont="1">
      <alignment shrinkToFit="0" vertical="bottom" wrapText="0"/>
    </xf>
    <xf borderId="1" fillId="0" fontId="9" numFmtId="0" xfId="0" applyAlignment="1" applyBorder="1" applyFont="1">
      <alignment horizontal="right" shrinkToFit="0" vertical="center" wrapText="1"/>
    </xf>
    <xf borderId="0" fillId="0" fontId="16" numFmtId="0" xfId="0" applyAlignment="1" applyFont="1">
      <alignment shrinkToFit="0" vertical="bottom" wrapText="0"/>
    </xf>
    <xf borderId="1" fillId="5" fontId="17" numFmtId="0" xfId="0" applyAlignment="1" applyBorder="1" applyFont="1">
      <alignment horizontal="center" shrinkToFit="0" vertical="bottom" wrapText="0"/>
    </xf>
    <xf borderId="1" fillId="0" fontId="9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horizontal="center" shrinkToFit="0" vertical="bottom" wrapText="0"/>
    </xf>
    <xf borderId="1" fillId="4" fontId="9" numFmtId="0" xfId="0" applyAlignment="1" applyBorder="1" applyFont="1">
      <alignment horizontal="left" shrinkToFit="0" vertical="top" wrapText="1"/>
    </xf>
    <xf borderId="1" fillId="0" fontId="10" numFmtId="0" xfId="0" applyAlignment="1" applyBorder="1" applyFont="1">
      <alignment horizontal="center" shrinkToFit="0" vertical="bottom" wrapText="0"/>
    </xf>
    <xf borderId="4" fillId="0" fontId="9" numFmtId="0" xfId="0" applyAlignment="1" applyBorder="1" applyFont="1">
      <alignment shrinkToFit="0" vertical="center" wrapText="1"/>
    </xf>
    <xf borderId="2" fillId="0" fontId="10" numFmtId="0" xfId="0" applyAlignment="1" applyBorder="1" applyFont="1">
      <alignment horizontal="center" shrinkToFit="0" vertical="bottom" wrapText="0"/>
    </xf>
    <xf borderId="1" fillId="0" fontId="18" numFmtId="0" xfId="0" applyAlignment="1" applyBorder="1" applyFont="1">
      <alignment shrinkToFit="0" vertical="bottom" wrapText="0"/>
    </xf>
    <xf borderId="1" fillId="0" fontId="18" numFmtId="0" xfId="0" applyAlignment="1" applyBorder="1" applyFont="1">
      <alignment horizontal="left" shrinkToFit="0" vertical="bottom" wrapText="1"/>
    </xf>
    <xf borderId="1" fillId="0" fontId="10" numFmtId="0" xfId="0" applyAlignment="1" applyBorder="1" applyFont="1">
      <alignment horizontal="center" shrinkToFit="0" vertical="center" wrapText="1"/>
    </xf>
    <xf borderId="1" fillId="4" fontId="18" numFmtId="0" xfId="0" applyAlignment="1" applyBorder="1" applyFont="1">
      <alignment shrinkToFit="0" vertical="bottom" wrapText="0"/>
    </xf>
    <xf borderId="1" fillId="4" fontId="9" numFmtId="0" xfId="0" applyAlignment="1" applyBorder="1" applyFont="1">
      <alignment horizontal="right" shrinkToFit="0" vertical="center" wrapText="1"/>
    </xf>
    <xf borderId="1" fillId="0" fontId="18" numFmtId="0" xfId="0" applyAlignment="1" applyBorder="1" applyFont="1">
      <alignment shrinkToFit="0" vertical="bottom" wrapText="1"/>
    </xf>
    <xf borderId="1" fillId="4" fontId="10" numFmtId="0" xfId="0" applyAlignment="1" applyBorder="1" applyFont="1">
      <alignment shrinkToFit="0" vertical="bottom" wrapText="1"/>
    </xf>
    <xf borderId="1" fillId="0" fontId="19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shrinkToFit="0" vertical="center" wrapText="1"/>
    </xf>
    <xf borderId="1" fillId="0" fontId="20" numFmtId="0" xfId="0" applyAlignment="1" applyBorder="1" applyFont="1">
      <alignment horizontal="center" shrinkToFit="0" vertical="center" wrapText="1"/>
    </xf>
    <xf borderId="1" fillId="0" fontId="20" numFmtId="0" xfId="0" applyAlignment="1" applyBorder="1" applyFont="1">
      <alignment shrinkToFit="0" vertical="center" wrapText="1"/>
    </xf>
    <xf borderId="1" fillId="0" fontId="18" numFmtId="0" xfId="0" applyAlignment="1" applyBorder="1" applyFont="1">
      <alignment horizontal="center" shrinkToFit="0" vertical="bottom" wrapText="0"/>
    </xf>
    <xf borderId="2" fillId="0" fontId="18" numFmtId="0" xfId="0" applyAlignment="1" applyBorder="1" applyFont="1">
      <alignment horizontal="center" shrinkToFit="0" vertical="bottom" wrapText="0"/>
    </xf>
    <xf borderId="1" fillId="6" fontId="8" numFmtId="0" xfId="0" applyAlignment="1" applyBorder="1" applyFill="1" applyFont="1">
      <alignment horizontal="center" shrinkToFit="0" vertical="bottom" wrapText="1"/>
    </xf>
    <xf borderId="1" fillId="6" fontId="7" numFmtId="0" xfId="0" applyAlignment="1" applyBorder="1" applyFont="1">
      <alignment shrinkToFit="0" vertical="bottom" wrapText="1"/>
    </xf>
    <xf borderId="1" fillId="6" fontId="7" numFmtId="0" xfId="0" applyAlignment="1" applyBorder="1" applyFont="1">
      <alignment horizontal="center" shrinkToFit="0" vertical="bottom" wrapText="1"/>
    </xf>
    <xf borderId="3" fillId="6" fontId="7" numFmtId="0" xfId="0" applyAlignment="1" applyBorder="1" applyFont="1">
      <alignment horizontal="center" shrinkToFit="0" vertical="bottom" wrapText="1"/>
    </xf>
    <xf borderId="1" fillId="7" fontId="8" numFmtId="0" xfId="0" applyAlignment="1" applyBorder="1" applyFill="1" applyFont="1">
      <alignment horizontal="center" shrinkToFit="0" vertical="bottom" wrapText="1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1" fillId="8" fontId="8" numFmtId="0" xfId="0" applyAlignment="1" applyBorder="1" applyFill="1" applyFont="1">
      <alignment horizontal="center" shrinkToFit="0" vertical="bottom" wrapText="1"/>
    </xf>
    <xf borderId="1" fillId="8" fontId="7" numFmtId="0" xfId="0" applyAlignment="1" applyBorder="1" applyFont="1">
      <alignment shrinkToFit="0" vertical="bottom" wrapText="1"/>
    </xf>
    <xf borderId="1" fillId="8" fontId="7" numFmtId="0" xfId="0" applyAlignment="1" applyBorder="1" applyFont="1">
      <alignment horizontal="center" shrinkToFit="0" vertical="bottom" wrapText="1"/>
    </xf>
    <xf borderId="3" fillId="8" fontId="7" numFmtId="0" xfId="0" applyAlignment="1" applyBorder="1" applyFont="1">
      <alignment horizontal="center" shrinkToFit="0" vertical="bottom" wrapText="1"/>
    </xf>
    <xf borderId="5" fillId="4" fontId="11" numFmtId="0" xfId="0" applyAlignment="1" applyBorder="1" applyFont="1">
      <alignment shrinkToFit="0" vertical="bottom" wrapText="0"/>
    </xf>
    <xf borderId="1" fillId="9" fontId="8" numFmtId="0" xfId="0" applyAlignment="1" applyBorder="1" applyFill="1" applyFont="1">
      <alignment horizontal="center" shrinkToFit="0" vertical="bottom" wrapText="1"/>
    </xf>
    <xf borderId="1" fillId="9" fontId="8" numFmtId="0" xfId="0" applyAlignment="1" applyBorder="1" applyFont="1">
      <alignment horizontal="right" shrinkToFit="0" vertical="bottom" wrapText="1"/>
    </xf>
    <xf borderId="0" fillId="0" fontId="8" numFmtId="0" xfId="0" applyAlignment="1" applyFont="1">
      <alignment horizontal="center" shrinkToFit="0" vertical="bottom" wrapText="1"/>
    </xf>
    <xf borderId="0" fillId="0" fontId="9" numFmtId="0" xfId="0" applyAlignment="1" applyFont="1">
      <alignment shrinkToFit="0" vertical="center" wrapText="1"/>
    </xf>
    <xf borderId="0" fillId="0" fontId="9" numFmtId="0" xfId="0" applyAlignment="1" applyFont="1">
      <alignment horizontal="center" shrinkToFit="0" vertical="bottom" wrapText="1"/>
    </xf>
    <xf borderId="1" fillId="10" fontId="8" numFmtId="0" xfId="0" applyAlignment="1" applyBorder="1" applyFill="1" applyFont="1">
      <alignment horizontal="center" shrinkToFit="0" vertical="bottom" wrapText="1"/>
    </xf>
    <xf borderId="1" fillId="10" fontId="7" numFmtId="0" xfId="0" applyAlignment="1" applyBorder="1" applyFont="1">
      <alignment shrinkToFit="0" vertical="bottom" wrapText="1"/>
    </xf>
    <xf borderId="1" fillId="10" fontId="7" numFmtId="0" xfId="0" applyAlignment="1" applyBorder="1" applyFont="1">
      <alignment horizontal="center" shrinkToFit="0" vertical="bottom" wrapText="1"/>
    </xf>
    <xf borderId="3" fillId="10" fontId="7" numFmtId="0" xfId="0" applyAlignment="1" applyBorder="1" applyFont="1">
      <alignment horizontal="center" shrinkToFit="0" vertical="bottom" wrapText="1"/>
    </xf>
    <xf borderId="1" fillId="7" fontId="10" numFmtId="0" xfId="0" applyAlignment="1" applyBorder="1" applyFont="1">
      <alignment shrinkToFit="0" vertical="bottom" wrapText="1"/>
    </xf>
    <xf borderId="1" fillId="11" fontId="8" numFmtId="0" xfId="0" applyAlignment="1" applyBorder="1" applyFill="1" applyFont="1">
      <alignment horizontal="right" shrinkToFit="0" vertical="bottom" wrapText="1"/>
    </xf>
    <xf borderId="0" fillId="0" fontId="11" numFmtId="0" xfId="0" applyAlignment="1" applyFont="1">
      <alignment horizontal="right" shrinkToFit="0" vertical="bottom" wrapText="0"/>
    </xf>
    <xf borderId="5" fillId="4" fontId="11" numFmtId="0" xfId="0" applyAlignment="1" applyBorder="1" applyFont="1">
      <alignment horizontal="right" shrinkToFit="0" vertical="bottom" wrapText="0"/>
    </xf>
    <xf borderId="0" fillId="0" fontId="21" numFmtId="0" xfId="0" applyAlignment="1" applyFont="1">
      <alignment horizontal="right" shrinkToFit="0" vertical="bottom" wrapText="0"/>
    </xf>
    <xf borderId="1" fillId="7" fontId="8" numFmtId="0" xfId="0" applyAlignment="1" applyBorder="1" applyFont="1">
      <alignment horizontal="right" shrinkToFit="0" vertical="bottom" wrapText="1"/>
    </xf>
    <xf borderId="1" fillId="0" fontId="7" numFmtId="0" xfId="0" applyAlignment="1" applyBorder="1" applyFont="1">
      <alignment horizontal="center" shrinkToFit="0" vertical="bottom" wrapText="1"/>
    </xf>
    <xf borderId="1" fillId="0" fontId="9" numFmtId="0" xfId="0" applyAlignment="1" applyBorder="1" applyFont="1">
      <alignment horizontal="center" shrinkToFit="0" vertical="center" wrapText="1"/>
    </xf>
    <xf borderId="1" fillId="0" fontId="22" numFmtId="0" xfId="0" applyAlignment="1" applyBorder="1" applyFont="1">
      <alignment horizontal="center" shrinkToFit="0" vertical="bottom" wrapText="1"/>
    </xf>
    <xf borderId="1" fillId="4" fontId="9" numFmtId="0" xfId="0" applyAlignment="1" applyBorder="1" applyFont="1">
      <alignment horizontal="center" shrinkToFit="0" vertical="center" wrapText="1"/>
    </xf>
    <xf borderId="1" fillId="4" fontId="9" numFmtId="0" xfId="0" applyAlignment="1" applyBorder="1" applyFont="1">
      <alignment horizontal="center" shrinkToFit="0" vertical="bottom" wrapText="1"/>
    </xf>
    <xf borderId="6" fillId="0" fontId="9" numFmtId="0" xfId="0" applyAlignment="1" applyBorder="1" applyFont="1">
      <alignment horizontal="center" shrinkToFit="0" vertical="bottom" wrapText="1"/>
    </xf>
    <xf borderId="1" fillId="12" fontId="8" numFmtId="0" xfId="0" applyAlignment="1" applyBorder="1" applyFill="1" applyFont="1">
      <alignment horizontal="center" shrinkToFit="0" vertical="bottom" wrapText="1"/>
    </xf>
    <xf borderId="7" fillId="0" fontId="9" numFmtId="0" xfId="0" applyAlignment="1" applyBorder="1" applyFont="1">
      <alignment horizontal="right" shrinkToFit="0" vertical="center" wrapText="1"/>
    </xf>
    <xf borderId="1" fillId="4" fontId="23" numFmtId="0" xfId="0" applyAlignment="1" applyBorder="1" applyFont="1">
      <alignment horizontal="center" shrinkToFit="0" vertical="bottom" wrapText="0"/>
    </xf>
    <xf borderId="0" fillId="0" fontId="19" numFmtId="0" xfId="0" applyAlignment="1" applyFont="1">
      <alignment horizontal="center" shrinkToFit="0" vertical="center" wrapText="0"/>
    </xf>
    <xf borderId="0" fillId="0" fontId="24" numFmtId="0" xfId="0" applyAlignment="1" applyFont="1">
      <alignment shrinkToFit="0" vertical="bottom" wrapText="0"/>
    </xf>
    <xf borderId="5" fillId="4" fontId="0" numFmtId="0" xfId="0" applyAlignment="1" applyBorder="1" applyFont="1">
      <alignment shrinkToFit="0" vertical="bottom" wrapText="0"/>
    </xf>
    <xf borderId="1" fillId="7" fontId="7" numFmtId="0" xfId="0" applyAlignment="1" applyBorder="1" applyFont="1">
      <alignment shrinkToFit="0" vertical="bottom" wrapText="1"/>
    </xf>
    <xf borderId="1" fillId="7" fontId="7" numFmtId="0" xfId="0" applyAlignment="1" applyBorder="1" applyFont="1">
      <alignment horizontal="center" shrinkToFit="0" vertical="center" wrapText="1"/>
    </xf>
    <xf borderId="3" fillId="7" fontId="7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0"/>
    </xf>
    <xf borderId="2" fillId="0" fontId="10" numFmtId="164" xfId="0" applyAlignment="1" applyBorder="1" applyFont="1" applyNumberFormat="1">
      <alignment horizontal="center" shrinkToFit="0" vertical="center" wrapText="1"/>
    </xf>
    <xf borderId="2" fillId="0" fontId="9" numFmtId="164" xfId="0" applyAlignment="1" applyBorder="1" applyFont="1" applyNumberFormat="1">
      <alignment horizontal="center" shrinkToFit="0" vertical="center" wrapText="1"/>
    </xf>
    <xf borderId="2" fillId="0" fontId="9" numFmtId="2" xfId="0" applyAlignment="1" applyBorder="1" applyFont="1" applyNumberFormat="1">
      <alignment horizontal="center" shrinkToFit="0" vertical="center" wrapText="1"/>
    </xf>
    <xf borderId="4" fillId="0" fontId="9" numFmtId="0" xfId="0" applyAlignment="1" applyBorder="1" applyFont="1">
      <alignment horizontal="right" shrinkToFit="0" vertical="center" wrapText="1"/>
    </xf>
    <xf borderId="2" fillId="0" fontId="10" numFmtId="2" xfId="0" applyAlignment="1" applyBorder="1" applyFont="1" applyNumberFormat="1">
      <alignment horizontal="center" shrinkToFit="0" vertical="center" wrapText="1"/>
    </xf>
    <xf borderId="1" fillId="4" fontId="10" numFmtId="0" xfId="0" applyAlignment="1" applyBorder="1" applyFont="1">
      <alignment shrinkToFit="0" vertical="bottom" wrapText="0"/>
    </xf>
    <xf borderId="8" fillId="0" fontId="23" numFmtId="0" xfId="0" applyAlignment="1" applyBorder="1" applyFont="1">
      <alignment horizontal="center" shrinkToFit="0" vertical="bottom" wrapText="1"/>
    </xf>
    <xf borderId="1" fillId="3" fontId="19" numFmtId="0" xfId="0" applyAlignment="1" applyBorder="1" applyFont="1">
      <alignment shrinkToFit="0" vertical="center" wrapText="1"/>
    </xf>
    <xf borderId="0" fillId="0" fontId="19" numFmtId="0" xfId="0" applyAlignment="1" applyFont="1">
      <alignment horizontal="left" shrinkToFit="0" vertical="center" wrapText="0"/>
    </xf>
    <xf borderId="2" fillId="0" fontId="10" numFmtId="0" xfId="0" applyAlignment="1" applyBorder="1" applyFont="1">
      <alignment horizontal="center" shrinkToFit="0" vertical="center" wrapText="1"/>
    </xf>
    <xf borderId="1" fillId="0" fontId="18" numFmtId="0" xfId="0" applyAlignment="1" applyBorder="1" applyFont="1">
      <alignment shrinkToFit="0" vertical="center" wrapText="1"/>
    </xf>
    <xf borderId="0" fillId="0" fontId="0" numFmtId="0" xfId="0" applyAlignment="1" applyFont="1">
      <alignment horizontal="center" shrinkToFit="0" vertical="bottom" wrapText="0"/>
    </xf>
    <xf borderId="0" fillId="0" fontId="25" numFmtId="0" xfId="0" applyAlignment="1" applyFont="1">
      <alignment horizontal="center" shrinkToFit="0" vertical="bottom" wrapText="0"/>
    </xf>
    <xf borderId="0" fillId="0" fontId="26" numFmtId="0" xfId="0" applyAlignment="1" applyFont="1">
      <alignment horizontal="center" shrinkToFit="0" vertical="bottom" wrapText="0"/>
    </xf>
    <xf borderId="0" fillId="0" fontId="26" numFmtId="0" xfId="0" applyAlignment="1" applyFont="1">
      <alignment horizontal="center" shrinkToFit="0" vertical="bottom" wrapText="1"/>
    </xf>
    <xf borderId="5" fillId="13" fontId="11" numFmtId="0" xfId="0" applyAlignment="1" applyBorder="1" applyFill="1" applyFont="1">
      <alignment shrinkToFit="0" vertical="bottom" wrapText="0"/>
    </xf>
    <xf borderId="0" fillId="0" fontId="11" numFmtId="0" xfId="0" applyAlignment="1" applyFont="1">
      <alignment shrinkToFit="0" vertical="bottom" wrapText="1"/>
    </xf>
    <xf borderId="0" fillId="0" fontId="11" numFmtId="2" xfId="0" applyAlignment="1" applyFont="1" applyNumberFormat="1">
      <alignment horizontal="center" shrinkToFit="0" vertical="center" wrapText="0"/>
    </xf>
    <xf borderId="0" fillId="0" fontId="0" numFmtId="2" xfId="0" applyAlignment="1" applyFont="1" applyNumberFormat="1">
      <alignment horizontal="center" shrinkToFit="0" vertical="center" wrapText="0"/>
    </xf>
    <xf borderId="0" fillId="0" fontId="0" numFmtId="0" xfId="0" applyAlignment="1" applyFont="1">
      <alignment shrinkToFit="0" vertical="bottom" wrapText="1"/>
    </xf>
    <xf borderId="5" fillId="13" fontId="11" numFmtId="0" xfId="0" applyAlignment="1" applyBorder="1" applyFont="1">
      <alignment shrinkToFit="0" vertical="bottom" wrapText="1"/>
    </xf>
    <xf borderId="5" fillId="13" fontId="26" numFmtId="2" xfId="0" applyAlignment="1" applyBorder="1" applyFont="1" applyNumberFormat="1">
      <alignment horizontal="center" shrinkToFit="0" vertical="center" wrapText="0"/>
    </xf>
    <xf borderId="0" fillId="0" fontId="26" numFmtId="0" xfId="0" applyAlignment="1" applyFont="1">
      <alignment shrinkToFit="0" vertical="bottom" wrapText="0"/>
    </xf>
    <xf borderId="5" fillId="13" fontId="0" numFmtId="2" xfId="0" applyAlignment="1" applyBorder="1" applyFont="1" applyNumberFormat="1">
      <alignment horizontal="center" shrinkToFit="0" vertical="center" wrapText="0"/>
    </xf>
    <xf borderId="5" fillId="7" fontId="11" numFmtId="0" xfId="0" applyAlignment="1" applyBorder="1" applyFont="1">
      <alignment shrinkToFit="0" vertical="bottom" wrapText="0"/>
    </xf>
    <xf borderId="1" fillId="7" fontId="11" numFmtId="2" xfId="0" applyAlignment="1" applyBorder="1" applyFont="1" applyNumberFormat="1">
      <alignment shrinkToFit="0" vertical="top" wrapText="1"/>
    </xf>
    <xf borderId="1" fillId="7" fontId="27" numFmtId="0" xfId="0" applyAlignment="1" applyBorder="1" applyFont="1">
      <alignment shrinkToFit="0" vertical="center" wrapText="1"/>
    </xf>
    <xf borderId="5" fillId="5" fontId="0" numFmtId="0" xfId="0" applyAlignment="1" applyBorder="1" applyFont="1">
      <alignment shrinkToFit="0" vertical="bottom" wrapText="0"/>
    </xf>
    <xf borderId="5" fillId="5" fontId="0" numFmtId="0" xfId="0" applyAlignment="1" applyBorder="1" applyFont="1">
      <alignment horizontal="center" shrinkToFit="0" vertical="bottom" wrapText="0"/>
    </xf>
    <xf borderId="5" fillId="5" fontId="28" numFmtId="0" xfId="0" applyAlignment="1" applyBorder="1" applyFont="1">
      <alignment shrinkToFit="0" vertical="bottom" wrapText="1"/>
    </xf>
    <xf borderId="5" fillId="5" fontId="29" numFmtId="0" xfId="0" applyAlignment="1" applyBorder="1" applyFont="1">
      <alignment horizontal="left" shrinkToFit="0" vertical="center" wrapText="1"/>
    </xf>
    <xf borderId="5" fillId="5" fontId="30" numFmtId="2" xfId="0" applyAlignment="1" applyBorder="1" applyFont="1" applyNumberFormat="1">
      <alignment horizontal="center" shrinkToFit="0" vertical="bottom" wrapText="0"/>
    </xf>
    <xf borderId="5" fillId="5" fontId="31" numFmtId="0" xfId="0" applyAlignment="1" applyBorder="1" applyFont="1">
      <alignment horizontal="left" shrinkToFit="0" vertical="center" wrapText="1"/>
    </xf>
    <xf borderId="5" fillId="5" fontId="32" numFmtId="0" xfId="0" applyAlignment="1" applyBorder="1" applyFont="1">
      <alignment horizontal="left" shrinkToFit="0" vertical="center" wrapText="0"/>
    </xf>
    <xf borderId="5" fillId="5" fontId="33" numFmtId="1" xfId="0" applyAlignment="1" applyBorder="1" applyFont="1" applyNumberFormat="1">
      <alignment horizontal="center" shrinkToFit="0" vertical="bottom" wrapText="0"/>
    </xf>
    <xf borderId="5" fillId="5" fontId="26" numFmtId="1" xfId="0" applyAlignment="1" applyBorder="1" applyFont="1" applyNumberFormat="1">
      <alignment shrinkToFit="0" vertical="bottom" wrapText="0"/>
    </xf>
    <xf borderId="5" fillId="5" fontId="11" numFmtId="0" xfId="0" applyAlignment="1" applyBorder="1" applyFont="1">
      <alignment horizontal="center" shrinkToFit="0" vertical="bottom" wrapText="0"/>
    </xf>
    <xf borderId="9" fillId="5" fontId="34" numFmtId="0" xfId="0" applyAlignment="1" applyBorder="1" applyFont="1">
      <alignment horizontal="center" shrinkToFit="0" vertical="bottom" wrapText="1"/>
    </xf>
    <xf borderId="10" fillId="0" fontId="35" numFmtId="0" xfId="0" applyBorder="1" applyFont="1"/>
    <xf borderId="5" fillId="5" fontId="34" numFmtId="0" xfId="0" applyAlignment="1" applyBorder="1" applyFont="1">
      <alignment horizontal="center" shrinkToFit="0" vertical="bottom" wrapText="1"/>
    </xf>
    <xf borderId="5" fillId="5" fontId="11" numFmtId="0" xfId="0" applyAlignment="1" applyBorder="1" applyFont="1">
      <alignment shrinkToFit="0" vertical="bottom" wrapText="1"/>
    </xf>
    <xf borderId="5" fillId="5" fontId="0" numFmtId="2" xfId="0" applyAlignment="1" applyBorder="1" applyFont="1" applyNumberFormat="1">
      <alignment horizontal="center" shrinkToFit="0" vertical="bottom" wrapText="0"/>
    </xf>
    <xf borderId="5" fillId="5" fontId="11" numFmtId="0" xfId="0" applyAlignment="1" applyBorder="1" applyFont="1">
      <alignment shrinkToFit="0" vertical="bottom" wrapText="0"/>
    </xf>
    <xf borderId="5" fillId="5" fontId="0" numFmtId="0" xfId="0" applyAlignment="1" applyBorder="1" applyFont="1">
      <alignment shrinkToFit="0" vertical="bottom" wrapText="1"/>
    </xf>
    <xf borderId="9" fillId="5" fontId="34" numFmtId="0" xfId="0" applyAlignment="1" applyBorder="1" applyFont="1">
      <alignment horizontal="center" shrinkToFit="0" vertical="bottom" wrapText="0"/>
    </xf>
    <xf borderId="11" fillId="0" fontId="35" numFmtId="0" xfId="0" applyBorder="1" applyFont="1"/>
    <xf borderId="5" fillId="5" fontId="34" numFmtId="0" xfId="0" applyAlignment="1" applyBorder="1" applyFont="1">
      <alignment horizontal="center" shrinkToFit="0" vertical="bottom" wrapText="0"/>
    </xf>
    <xf borderId="5" fillId="5" fontId="34" numFmtId="0" xfId="0" applyAlignment="1" applyBorder="1" applyFont="1">
      <alignment horizontal="left" shrinkToFit="0" vertical="bottom" wrapText="0"/>
    </xf>
    <xf borderId="5" fillId="5" fontId="34" numFmtId="0" xfId="0" applyAlignment="1" applyBorder="1" applyFont="1">
      <alignment shrinkToFit="0" vertical="bottom" wrapText="0"/>
    </xf>
    <xf borderId="1" fillId="14" fontId="36" numFmtId="0" xfId="0" applyAlignment="1" applyBorder="1" applyFill="1" applyFont="1">
      <alignment horizontal="center" shrinkToFit="0" vertical="bottom" wrapText="0"/>
    </xf>
    <xf borderId="1" fillId="14" fontId="8" numFmtId="0" xfId="0" applyAlignment="1" applyBorder="1" applyFont="1">
      <alignment horizontal="center" shrinkToFit="0" vertical="bottom" wrapText="1"/>
    </xf>
    <xf borderId="3" fillId="14" fontId="8" numFmtId="0" xfId="0" applyAlignment="1" applyBorder="1" applyFont="1">
      <alignment horizontal="center" shrinkToFit="0" vertical="bottom" wrapText="1"/>
    </xf>
    <xf borderId="1" fillId="15" fontId="8" numFmtId="0" xfId="0" applyAlignment="1" applyBorder="1" applyFill="1" applyFont="1">
      <alignment horizontal="center" shrinkToFit="0" vertical="bottom" wrapText="1"/>
    </xf>
    <xf borderId="12" fillId="0" fontId="27" numFmtId="0" xfId="0" applyAlignment="1" applyBorder="1" applyFont="1">
      <alignment shrinkToFit="0" vertical="bottom" wrapText="1"/>
    </xf>
    <xf borderId="12" fillId="0" fontId="37" numFmtId="0" xfId="0" applyAlignment="1" applyBorder="1" applyFont="1">
      <alignment shrinkToFit="0" vertical="bottom" wrapText="0"/>
    </xf>
    <xf borderId="13" fillId="0" fontId="37" numFmtId="0" xfId="0" applyAlignment="1" applyBorder="1" applyFont="1">
      <alignment shrinkToFit="0" vertical="bottom" wrapText="1"/>
    </xf>
    <xf borderId="1" fillId="0" fontId="38" numFmtId="0" xfId="0" applyAlignment="1" applyBorder="1" applyFon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26" numFmtId="0" xfId="0" applyAlignment="1" applyBorder="1" applyFont="1">
      <alignment shrinkToFit="0" vertical="bottom" wrapText="0"/>
    </xf>
    <xf borderId="14" fillId="4" fontId="27" numFmtId="0" xfId="0" applyAlignment="1" applyBorder="1" applyFont="1">
      <alignment shrinkToFit="0" vertical="bottom" wrapText="1"/>
    </xf>
    <xf borderId="14" fillId="4" fontId="37" numFmtId="0" xfId="0" applyAlignment="1" applyBorder="1" applyFont="1">
      <alignment shrinkToFit="0" vertical="bottom" wrapText="0"/>
    </xf>
    <xf borderId="15" fillId="4" fontId="37" numFmtId="0" xfId="0" applyAlignment="1" applyBorder="1" applyFont="1">
      <alignment shrinkToFit="0" vertical="bottom" wrapText="1"/>
    </xf>
    <xf borderId="1" fillId="4" fontId="38" numFmtId="0" xfId="0" applyAlignment="1" applyBorder="1" applyFont="1">
      <alignment shrinkToFit="0" vertical="bottom" wrapText="0"/>
    </xf>
    <xf borderId="1" fillId="4" fontId="0" numFmtId="0" xfId="0" applyAlignment="1" applyBorder="1" applyFont="1">
      <alignment shrinkToFit="0" vertical="bottom" wrapText="0"/>
    </xf>
    <xf borderId="1" fillId="4" fontId="26" numFmtId="0" xfId="0" applyAlignment="1" applyBorder="1" applyFont="1">
      <alignment shrinkToFit="0" vertical="bottom" wrapText="0"/>
    </xf>
    <xf borderId="14" fillId="6" fontId="27" numFmtId="0" xfId="0" applyAlignment="1" applyBorder="1" applyFont="1">
      <alignment horizontal="right" shrinkToFit="0" vertical="bottom" wrapText="1"/>
    </xf>
    <xf borderId="14" fillId="6" fontId="37" numFmtId="0" xfId="0" applyAlignment="1" applyBorder="1" applyFont="1">
      <alignment shrinkToFit="0" vertical="bottom" wrapText="0"/>
    </xf>
    <xf borderId="15" fillId="6" fontId="36" numFmtId="0" xfId="0" applyAlignment="1" applyBorder="1" applyFont="1">
      <alignment shrinkToFit="0" vertical="bottom" wrapText="1"/>
    </xf>
    <xf borderId="1" fillId="6" fontId="38" numFmtId="0" xfId="0" applyAlignment="1" applyBorder="1" applyFont="1">
      <alignment shrinkToFit="0" vertical="bottom" wrapText="0"/>
    </xf>
    <xf borderId="1" fillId="6" fontId="0" numFmtId="0" xfId="0" applyAlignment="1" applyBorder="1" applyFont="1">
      <alignment shrinkToFit="0" vertical="bottom" wrapText="0"/>
    </xf>
    <xf borderId="1" fillId="6" fontId="26" numFmtId="0" xfId="0" applyAlignment="1" applyBorder="1" applyFont="1">
      <alignment shrinkToFit="0" vertical="bottom" wrapText="0"/>
    </xf>
    <xf borderId="16" fillId="3" fontId="39" numFmtId="0" xfId="0" applyAlignment="1" applyBorder="1" applyFont="1">
      <alignment horizontal="center" shrinkToFit="0" vertical="center" wrapText="1"/>
    </xf>
    <xf borderId="17" fillId="3" fontId="39" numFmtId="0" xfId="0" applyAlignment="1" applyBorder="1" applyFont="1">
      <alignment horizontal="center" shrinkToFit="0" vertical="center" wrapText="1"/>
    </xf>
    <xf borderId="18" fillId="4" fontId="40" numFmtId="0" xfId="0" applyAlignment="1" applyBorder="1" applyFont="1">
      <alignment horizontal="center" shrinkToFit="0" vertical="center" wrapText="1"/>
    </xf>
    <xf borderId="18" fillId="4" fontId="41" numFmtId="0" xfId="0" applyAlignment="1" applyBorder="1" applyFont="1">
      <alignment horizontal="center" shrinkToFit="0" vertical="center" wrapText="1"/>
    </xf>
    <xf borderId="0" fillId="0" fontId="42" numFmtId="0" xfId="0" applyFont="1"/>
    <xf borderId="0" fillId="0" fontId="0" numFmtId="165" xfId="0" applyAlignment="1" applyFont="1" applyNumberFormat="1">
      <alignment shrinkToFit="0" vertical="bottom" wrapText="0"/>
    </xf>
    <xf borderId="0" fillId="0" fontId="42" numFmtId="165" xfId="0" applyFont="1" applyNumberFormat="1"/>
  </cellXfs>
  <cellStyles count="1">
    <cellStyle xfId="0" name="Normal" builtinId="0"/>
  </cellStyles>
  <dxfs count="1">
    <dxf>
      <font>
        <color rgb="FF800080"/>
      </font>
      <fill>
        <patternFill patternType="solid">
          <fgColor rgb="FFFF99CC"/>
          <bgColor rgb="FFFF99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axId val="707930443"/>
        <c:axId val="353908344"/>
      </c:areaChart>
      <c:catAx>
        <c:axId val="7079304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3908344"/>
      </c:catAx>
      <c:valAx>
        <c:axId val="35390834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07930443"/>
      </c:valAx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axId val="538408061"/>
        <c:axId val="1174775547"/>
      </c:areaChart>
      <c:catAx>
        <c:axId val="5384080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4775547"/>
      </c:catAx>
      <c:valAx>
        <c:axId val="117477554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538408061"/>
      </c:valAx>
    </c:plotArea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axId val="1381030505"/>
        <c:axId val="309080481"/>
      </c:areaChart>
      <c:catAx>
        <c:axId val="13810305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09080481"/>
      </c:catAx>
      <c:valAx>
        <c:axId val="30908048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381030505"/>
      </c:valAx>
    </c:plotArea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axId val="1343716292"/>
        <c:axId val="1536332300"/>
      </c:areaChart>
      <c:catAx>
        <c:axId val="13437162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36332300"/>
      </c:catAx>
      <c:valAx>
        <c:axId val="153633230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343716292"/>
      </c:valAx>
    </c:plotArea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axId val="1574455865"/>
        <c:axId val="279145704"/>
      </c:areaChart>
      <c:catAx>
        <c:axId val="15744558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79145704"/>
      </c:catAx>
      <c:valAx>
        <c:axId val="27914570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574455865"/>
      </c:valAx>
    </c:plotArea>
  </c:chart>
  <c:spPr>
    <a:solidFill>
      <a:srgbClr val="FFFFFF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areaChart>
        <c:axId val="640964848"/>
        <c:axId val="701534722"/>
      </c:areaChart>
      <c:catAx>
        <c:axId val="64096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1534722"/>
      </c:catAx>
      <c:valAx>
        <c:axId val="701534722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640964848"/>
      </c:valAx>
    </c:plotArea>
  </c:chart>
  <c:spPr>
    <a:solidFill>
      <a:srgbClr val="FFFFFF"/>
    </a:solidFill>
  </c:spPr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32</xdr:row>
      <xdr:rowOff>0</xdr:rowOff>
    </xdr:from>
    <xdr:ext cx="12858750" cy="3838575"/>
    <xdr:graphicFrame>
      <xdr:nvGraphicFramePr>
        <xdr:cNvPr descr="Chart 0" id="110370039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19050</xdr:colOff>
      <xdr:row>63</xdr:row>
      <xdr:rowOff>180975</xdr:rowOff>
    </xdr:from>
    <xdr:ext cx="12944475" cy="3857625"/>
    <xdr:graphicFrame>
      <xdr:nvGraphicFramePr>
        <xdr:cNvPr descr="Chart 1" id="141281019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38100</xdr:colOff>
      <xdr:row>95</xdr:row>
      <xdr:rowOff>47625</xdr:rowOff>
    </xdr:from>
    <xdr:ext cx="12973050" cy="3819525"/>
    <xdr:graphicFrame>
      <xdr:nvGraphicFramePr>
        <xdr:cNvPr descr="Chart 2" id="151495650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904875</xdr:colOff>
      <xdr:row>126</xdr:row>
      <xdr:rowOff>85725</xdr:rowOff>
    </xdr:from>
    <xdr:ext cx="12896850" cy="3848100"/>
    <xdr:graphicFrame>
      <xdr:nvGraphicFramePr>
        <xdr:cNvPr descr="Chart 3" id="93358389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95250</xdr:colOff>
      <xdr:row>157</xdr:row>
      <xdr:rowOff>47625</xdr:rowOff>
    </xdr:from>
    <xdr:ext cx="12782550" cy="3838575"/>
    <xdr:graphicFrame>
      <xdr:nvGraphicFramePr>
        <xdr:cNvPr descr="Chart 4" id="3738627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</xdr:col>
      <xdr:colOff>47625</xdr:colOff>
      <xdr:row>190</xdr:row>
      <xdr:rowOff>114300</xdr:rowOff>
    </xdr:from>
    <xdr:ext cx="12706350" cy="3848100"/>
    <xdr:graphicFrame>
      <xdr:nvGraphicFramePr>
        <xdr:cNvPr descr="Chart 5" id="149911077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0"/>
    <col customWidth="1" min="2" max="2" width="38.22"/>
    <col customWidth="1" hidden="1" min="3" max="3" width="16.11"/>
    <col customWidth="1" hidden="1" min="4" max="4" width="19.33"/>
    <col customWidth="1" min="5" max="5" width="15.89"/>
    <col customWidth="1" min="6" max="6" width="22.0"/>
    <col customWidth="1" min="7" max="27" width="10.78"/>
  </cols>
  <sheetData>
    <row r="1" ht="78.75" customHeight="1">
      <c r="A1" s="1"/>
      <c r="B1" s="2"/>
      <c r="C1" s="3"/>
      <c r="D1" s="3"/>
      <c r="E1" s="4" t="s">
        <v>0</v>
      </c>
    </row>
    <row r="2" ht="18.75" customHeight="1">
      <c r="A2" s="5" t="s">
        <v>1</v>
      </c>
      <c r="H2" s="3"/>
      <c r="I2" s="3"/>
      <c r="J2" s="3"/>
    </row>
    <row r="3" ht="34.5" customHeight="1">
      <c r="A3" s="5" t="s">
        <v>2</v>
      </c>
      <c r="H3" s="3"/>
      <c r="I3" s="3"/>
      <c r="J3" s="3"/>
    </row>
    <row r="4" ht="15.75" customHeight="1">
      <c r="A4" s="6"/>
      <c r="B4" s="2"/>
      <c r="C4" s="3"/>
      <c r="D4" s="3"/>
      <c r="E4" s="7"/>
      <c r="F4" s="7"/>
      <c r="G4" s="3"/>
      <c r="H4" s="3"/>
      <c r="I4" s="3"/>
      <c r="J4" s="3"/>
    </row>
    <row r="5" ht="48.7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3"/>
      <c r="I5" s="3"/>
      <c r="J5" s="3"/>
    </row>
    <row r="6" ht="30.75" customHeight="1">
      <c r="A6" s="9" t="s">
        <v>10</v>
      </c>
      <c r="B6" s="10" t="s">
        <v>11</v>
      </c>
      <c r="C6" s="11" t="s">
        <v>12</v>
      </c>
      <c r="D6" s="11" t="s">
        <v>13</v>
      </c>
      <c r="E6" s="11">
        <v>7433.0</v>
      </c>
      <c r="F6" s="12" t="s">
        <v>14</v>
      </c>
      <c r="G6" s="13"/>
    </row>
    <row r="7" ht="30.75" customHeight="1">
      <c r="A7" s="9" t="s">
        <v>15</v>
      </c>
      <c r="B7" s="10" t="s">
        <v>16</v>
      </c>
      <c r="C7" s="11" t="s">
        <v>12</v>
      </c>
      <c r="D7" s="11" t="s">
        <v>13</v>
      </c>
      <c r="E7" s="11">
        <v>3825.0</v>
      </c>
      <c r="F7" s="12" t="s">
        <v>14</v>
      </c>
      <c r="G7" s="13"/>
    </row>
    <row r="8" ht="30.75" customHeight="1">
      <c r="A8" s="9" t="s">
        <v>17</v>
      </c>
      <c r="B8" s="10" t="s">
        <v>18</v>
      </c>
      <c r="C8" s="11" t="s">
        <v>12</v>
      </c>
      <c r="D8" s="11" t="s">
        <v>13</v>
      </c>
      <c r="E8" s="11">
        <v>3608.0</v>
      </c>
      <c r="F8" s="12" t="s">
        <v>14</v>
      </c>
      <c r="G8" s="13"/>
    </row>
    <row r="9" ht="30.75" customHeight="1">
      <c r="A9" s="9" t="s">
        <v>19</v>
      </c>
      <c r="B9" s="14" t="s">
        <v>20</v>
      </c>
      <c r="C9" s="11" t="s">
        <v>12</v>
      </c>
      <c r="D9" s="11" t="s">
        <v>13</v>
      </c>
      <c r="E9" s="11">
        <v>1355.0</v>
      </c>
      <c r="F9" s="12" t="s">
        <v>21</v>
      </c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ht="30.75" customHeight="1">
      <c r="A10" s="9" t="s">
        <v>22</v>
      </c>
      <c r="B10" s="10" t="s">
        <v>23</v>
      </c>
      <c r="C10" s="11" t="s">
        <v>12</v>
      </c>
      <c r="D10" s="11" t="s">
        <v>13</v>
      </c>
      <c r="E10" s="12">
        <v>678.0</v>
      </c>
      <c r="F10" s="12" t="s">
        <v>21</v>
      </c>
      <c r="G10" s="1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ht="30.75" customHeight="1">
      <c r="A11" s="9" t="s">
        <v>24</v>
      </c>
      <c r="B11" s="10" t="s">
        <v>25</v>
      </c>
      <c r="C11" s="11" t="s">
        <v>12</v>
      </c>
      <c r="D11" s="11" t="s">
        <v>13</v>
      </c>
      <c r="E11" s="12">
        <v>677.0</v>
      </c>
      <c r="F11" s="12" t="s">
        <v>21</v>
      </c>
      <c r="G11" s="1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30.75" customHeight="1">
      <c r="A12" s="9" t="s">
        <v>26</v>
      </c>
      <c r="B12" s="16" t="s">
        <v>27</v>
      </c>
      <c r="C12" s="11" t="s">
        <v>12</v>
      </c>
      <c r="D12" s="11" t="s">
        <v>28</v>
      </c>
      <c r="E12" s="11">
        <v>67.0</v>
      </c>
      <c r="F12" s="12" t="s">
        <v>21</v>
      </c>
      <c r="G12" s="13"/>
    </row>
    <row r="13" ht="34.5" customHeight="1">
      <c r="A13" s="9" t="s">
        <v>29</v>
      </c>
      <c r="B13" s="14" t="s">
        <v>30</v>
      </c>
      <c r="C13" s="11" t="s">
        <v>12</v>
      </c>
      <c r="D13" s="11" t="s">
        <v>13</v>
      </c>
      <c r="E13" s="11">
        <v>60.0</v>
      </c>
      <c r="F13" s="12" t="s">
        <v>21</v>
      </c>
      <c r="G13" s="1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ht="30.75" customHeight="1">
      <c r="A14" s="9" t="s">
        <v>31</v>
      </c>
      <c r="B14" s="14" t="s">
        <v>32</v>
      </c>
      <c r="C14" s="11" t="s">
        <v>12</v>
      </c>
      <c r="D14" s="11" t="s">
        <v>13</v>
      </c>
      <c r="E14" s="18">
        <v>177.0</v>
      </c>
      <c r="F14" s="19" t="s">
        <v>21</v>
      </c>
      <c r="G14" s="20"/>
    </row>
    <row r="15" ht="30.75" customHeight="1">
      <c r="A15" s="9" t="s">
        <v>33</v>
      </c>
      <c r="B15" s="14" t="s">
        <v>34</v>
      </c>
      <c r="C15" s="11" t="s">
        <v>12</v>
      </c>
      <c r="D15" s="11" t="s">
        <v>13</v>
      </c>
      <c r="E15" s="11">
        <v>191.0</v>
      </c>
      <c r="F15" s="12" t="s">
        <v>21</v>
      </c>
      <c r="G15" s="13"/>
    </row>
    <row r="16" ht="30.75" customHeight="1">
      <c r="A16" s="9" t="s">
        <v>35</v>
      </c>
      <c r="B16" s="14" t="s">
        <v>36</v>
      </c>
      <c r="C16" s="11" t="s">
        <v>12</v>
      </c>
      <c r="D16" s="11" t="s">
        <v>13</v>
      </c>
      <c r="E16" s="21">
        <v>399.0</v>
      </c>
      <c r="F16" s="12" t="s">
        <v>37</v>
      </c>
      <c r="G16" s="13"/>
    </row>
    <row r="17" ht="30.75" customHeight="1">
      <c r="A17" s="9" t="s">
        <v>38</v>
      </c>
      <c r="B17" s="14" t="s">
        <v>39</v>
      </c>
      <c r="C17" s="11" t="s">
        <v>12</v>
      </c>
      <c r="D17" s="11" t="s">
        <v>13</v>
      </c>
      <c r="E17" s="11">
        <v>424.0</v>
      </c>
      <c r="F17" s="12" t="s">
        <v>37</v>
      </c>
      <c r="G17" s="13"/>
    </row>
    <row r="18" ht="30.75" customHeight="1">
      <c r="A18" s="9" t="s">
        <v>40</v>
      </c>
      <c r="B18" s="16" t="s">
        <v>41</v>
      </c>
      <c r="C18" s="11" t="s">
        <v>12</v>
      </c>
      <c r="D18" s="11" t="s">
        <v>13</v>
      </c>
      <c r="E18" s="11">
        <v>164.0</v>
      </c>
      <c r="F18" s="12" t="s">
        <v>37</v>
      </c>
      <c r="G18" s="13"/>
    </row>
    <row r="19" ht="24.0" customHeight="1">
      <c r="A19" s="22" t="s">
        <v>42</v>
      </c>
      <c r="B19" s="20" t="s">
        <v>43</v>
      </c>
      <c r="C19" s="23" t="s">
        <v>12</v>
      </c>
      <c r="D19" s="11" t="s">
        <v>13</v>
      </c>
      <c r="E19" s="23">
        <v>1720.0</v>
      </c>
      <c r="F19" s="19" t="s">
        <v>44</v>
      </c>
      <c r="G19" s="1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ht="30.75" customHeight="1">
      <c r="A20" s="9" t="s">
        <v>45</v>
      </c>
      <c r="B20" s="16" t="s">
        <v>46</v>
      </c>
      <c r="C20" s="11" t="s">
        <v>12</v>
      </c>
      <c r="D20" s="11" t="s">
        <v>13</v>
      </c>
      <c r="E20" s="11">
        <v>5024.0</v>
      </c>
      <c r="F20" s="12" t="s">
        <v>14</v>
      </c>
      <c r="G20" s="13"/>
    </row>
    <row r="21" ht="30.75" customHeight="1">
      <c r="A21" s="9" t="s">
        <v>47</v>
      </c>
      <c r="B21" s="10" t="s">
        <v>48</v>
      </c>
      <c r="C21" s="11" t="s">
        <v>12</v>
      </c>
      <c r="D21" s="11" t="s">
        <v>13</v>
      </c>
      <c r="E21" s="11">
        <v>4830.0</v>
      </c>
      <c r="F21" s="12" t="s">
        <v>49</v>
      </c>
      <c r="G21" s="13"/>
    </row>
    <row r="22" ht="30.75" customHeight="1">
      <c r="A22" s="9" t="s">
        <v>50</v>
      </c>
      <c r="B22" s="10" t="s">
        <v>51</v>
      </c>
      <c r="C22" s="11" t="s">
        <v>12</v>
      </c>
      <c r="D22" s="11" t="s">
        <v>13</v>
      </c>
      <c r="E22" s="11">
        <v>135.0</v>
      </c>
      <c r="F22" s="12" t="s">
        <v>52</v>
      </c>
      <c r="G22" s="13"/>
    </row>
    <row r="23" ht="39.0" customHeight="1">
      <c r="A23" s="9" t="s">
        <v>53</v>
      </c>
      <c r="B23" s="16" t="s">
        <v>54</v>
      </c>
      <c r="C23" s="11" t="s">
        <v>12</v>
      </c>
      <c r="D23" s="11" t="s">
        <v>13</v>
      </c>
      <c r="E23" s="11">
        <v>1054.0</v>
      </c>
      <c r="F23" s="12" t="s">
        <v>55</v>
      </c>
      <c r="G23" s="13"/>
    </row>
    <row r="24" ht="46.5" customHeight="1">
      <c r="A24" s="9" t="s">
        <v>56</v>
      </c>
      <c r="B24" s="16" t="s">
        <v>57</v>
      </c>
      <c r="C24" s="11" t="s">
        <v>12</v>
      </c>
      <c r="D24" s="11" t="s">
        <v>13</v>
      </c>
      <c r="E24" s="11">
        <v>296.0</v>
      </c>
      <c r="F24" s="12" t="s">
        <v>58</v>
      </c>
      <c r="G24" s="13"/>
    </row>
    <row r="25" ht="36.75" customHeight="1">
      <c r="A25" s="9" t="s">
        <v>59</v>
      </c>
      <c r="B25" s="16" t="s">
        <v>60</v>
      </c>
      <c r="C25" s="11" t="s">
        <v>61</v>
      </c>
      <c r="D25" s="11" t="s">
        <v>13</v>
      </c>
      <c r="E25" s="11">
        <v>2271.0</v>
      </c>
      <c r="F25" s="12" t="s">
        <v>62</v>
      </c>
      <c r="G25" s="13"/>
    </row>
    <row r="26" ht="30.75" customHeight="1">
      <c r="A26" s="9" t="s">
        <v>63</v>
      </c>
      <c r="B26" s="10" t="s">
        <v>64</v>
      </c>
      <c r="C26" s="11" t="s">
        <v>61</v>
      </c>
      <c r="D26" s="11" t="s">
        <v>13</v>
      </c>
      <c r="E26" s="11">
        <v>834.0</v>
      </c>
      <c r="F26" s="12"/>
      <c r="G26" s="1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ht="43.5" customHeight="1">
      <c r="A27" s="9" t="s">
        <v>3</v>
      </c>
      <c r="B27" s="25" t="s">
        <v>65</v>
      </c>
      <c r="C27" s="8" t="s">
        <v>5</v>
      </c>
      <c r="D27" s="8" t="s">
        <v>6</v>
      </c>
      <c r="E27" s="8" t="s">
        <v>66</v>
      </c>
      <c r="F27" s="26" t="s">
        <v>8</v>
      </c>
      <c r="G27" s="26" t="s">
        <v>9</v>
      </c>
    </row>
    <row r="28" ht="19.5" customHeight="1">
      <c r="A28" s="9" t="s">
        <v>67</v>
      </c>
      <c r="B28" s="27" t="s">
        <v>68</v>
      </c>
      <c r="C28" s="11" t="s">
        <v>61</v>
      </c>
      <c r="D28" s="11" t="s">
        <v>13</v>
      </c>
      <c r="E28" s="28">
        <v>78.0</v>
      </c>
      <c r="F28" s="29" t="s">
        <v>69</v>
      </c>
      <c r="G28" s="13"/>
    </row>
    <row r="29" ht="19.5" customHeight="1">
      <c r="A29" s="9" t="s">
        <v>70</v>
      </c>
      <c r="B29" s="27" t="s">
        <v>71</v>
      </c>
      <c r="C29" s="11" t="s">
        <v>12</v>
      </c>
      <c r="D29" s="11" t="s">
        <v>13</v>
      </c>
      <c r="E29" s="28">
        <v>257.0</v>
      </c>
      <c r="F29" s="29" t="s">
        <v>69</v>
      </c>
      <c r="G29" s="1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>
      <c r="A30" s="9" t="s">
        <v>72</v>
      </c>
      <c r="B30" s="27" t="s">
        <v>73</v>
      </c>
      <c r="C30" s="11" t="s">
        <v>61</v>
      </c>
      <c r="D30" s="11" t="s">
        <v>13</v>
      </c>
      <c r="E30" s="28">
        <v>47.0</v>
      </c>
      <c r="F30" s="29" t="s">
        <v>74</v>
      </c>
      <c r="G30" s="13"/>
    </row>
    <row r="31" ht="15.75" customHeight="1">
      <c r="A31" s="9" t="s">
        <v>75</v>
      </c>
      <c r="B31" s="31" t="s">
        <v>76</v>
      </c>
      <c r="C31" s="11" t="s">
        <v>12</v>
      </c>
      <c r="D31" s="11" t="s">
        <v>13</v>
      </c>
      <c r="E31" s="28">
        <v>69.0</v>
      </c>
      <c r="F31" s="29" t="s">
        <v>74</v>
      </c>
      <c r="G31" s="1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ht="30.0" customHeight="1">
      <c r="A32" s="9" t="s">
        <v>77</v>
      </c>
      <c r="B32" s="27" t="s">
        <v>78</v>
      </c>
      <c r="C32" s="11" t="s">
        <v>61</v>
      </c>
      <c r="D32" s="11" t="s">
        <v>13</v>
      </c>
      <c r="E32" s="28">
        <v>22.0</v>
      </c>
      <c r="F32" s="29" t="s">
        <v>69</v>
      </c>
      <c r="G32" s="13"/>
    </row>
    <row r="33" ht="30.0" customHeight="1">
      <c r="A33" s="9" t="s">
        <v>79</v>
      </c>
      <c r="B33" s="27" t="s">
        <v>80</v>
      </c>
      <c r="C33" s="11" t="s">
        <v>12</v>
      </c>
      <c r="D33" s="11" t="s">
        <v>13</v>
      </c>
      <c r="E33" s="28">
        <v>41.0</v>
      </c>
      <c r="F33" s="29" t="s">
        <v>69</v>
      </c>
      <c r="G33" s="1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ht="30.0" customHeight="1">
      <c r="A34" s="9" t="s">
        <v>81</v>
      </c>
      <c r="B34" s="27" t="s">
        <v>82</v>
      </c>
      <c r="C34" s="11" t="s">
        <v>61</v>
      </c>
      <c r="D34" s="11" t="s">
        <v>13</v>
      </c>
      <c r="E34" s="28">
        <v>22.0</v>
      </c>
      <c r="F34" s="12" t="s">
        <v>83</v>
      </c>
      <c r="G34" s="13"/>
    </row>
    <row r="35" ht="30.0" customHeight="1">
      <c r="A35" s="9" t="s">
        <v>84</v>
      </c>
      <c r="B35" s="27" t="s">
        <v>85</v>
      </c>
      <c r="C35" s="11" t="s">
        <v>12</v>
      </c>
      <c r="D35" s="11" t="s">
        <v>13</v>
      </c>
      <c r="E35" s="28">
        <v>30.0</v>
      </c>
      <c r="F35" s="12" t="s">
        <v>86</v>
      </c>
      <c r="G35" s="13"/>
      <c r="H35" s="15"/>
      <c r="I35" s="32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ht="45.0" customHeight="1">
      <c r="A36" s="9" t="s">
        <v>87</v>
      </c>
      <c r="B36" s="27" t="s">
        <v>88</v>
      </c>
      <c r="C36" s="11" t="s">
        <v>61</v>
      </c>
      <c r="D36" s="11" t="s">
        <v>13</v>
      </c>
      <c r="E36" s="33">
        <v>16.0</v>
      </c>
      <c r="F36" s="12" t="s">
        <v>89</v>
      </c>
      <c r="G36" s="13" t="s">
        <v>90</v>
      </c>
      <c r="H36" s="15"/>
      <c r="I36" s="3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ht="30.0" customHeight="1">
      <c r="A37" s="9" t="s">
        <v>91</v>
      </c>
      <c r="B37" s="27" t="s">
        <v>92</v>
      </c>
      <c r="C37" s="11" t="s">
        <v>12</v>
      </c>
      <c r="D37" s="11" t="s">
        <v>13</v>
      </c>
      <c r="E37" s="33">
        <v>28.0</v>
      </c>
      <c r="F37" s="29" t="s">
        <v>37</v>
      </c>
      <c r="G37" s="13"/>
      <c r="H37" s="15"/>
      <c r="I37" s="32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ht="15.75" customHeight="1">
      <c r="A38" s="9" t="s">
        <v>93</v>
      </c>
      <c r="B38" s="27" t="s">
        <v>94</v>
      </c>
      <c r="C38" s="11" t="s">
        <v>61</v>
      </c>
      <c r="D38" s="11" t="s">
        <v>13</v>
      </c>
      <c r="E38" s="28">
        <v>4.0</v>
      </c>
      <c r="F38" s="29" t="s">
        <v>95</v>
      </c>
      <c r="G38" s="13"/>
    </row>
    <row r="39" ht="27.0" customHeight="1">
      <c r="A39" s="9" t="s">
        <v>96</v>
      </c>
      <c r="B39" s="34" t="s">
        <v>97</v>
      </c>
      <c r="C39" s="11" t="s">
        <v>12</v>
      </c>
      <c r="D39" s="11" t="s">
        <v>13</v>
      </c>
      <c r="E39" s="35">
        <v>3.0</v>
      </c>
      <c r="F39" s="29" t="s">
        <v>69</v>
      </c>
      <c r="G39" s="1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ht="66.0" customHeight="1">
      <c r="A40" s="9" t="s">
        <v>98</v>
      </c>
      <c r="B40" s="36" t="s">
        <v>99</v>
      </c>
      <c r="C40" s="11" t="s">
        <v>61</v>
      </c>
      <c r="D40" s="11" t="s">
        <v>13</v>
      </c>
      <c r="E40" s="35">
        <v>6.0</v>
      </c>
      <c r="F40" s="29" t="s">
        <v>100</v>
      </c>
      <c r="G40" s="13"/>
    </row>
    <row r="41" ht="30.0" customHeight="1">
      <c r="A41" s="9" t="s">
        <v>101</v>
      </c>
      <c r="B41" s="31" t="s">
        <v>102</v>
      </c>
      <c r="C41" s="11" t="s">
        <v>61</v>
      </c>
      <c r="D41" s="11" t="s">
        <v>13</v>
      </c>
      <c r="E41" s="37">
        <v>3.0</v>
      </c>
      <c r="F41" s="12" t="s">
        <v>103</v>
      </c>
      <c r="G41" s="13"/>
    </row>
    <row r="42" ht="54.75" customHeight="1">
      <c r="A42" s="9" t="s">
        <v>104</v>
      </c>
      <c r="B42" s="34" t="s">
        <v>105</v>
      </c>
      <c r="C42" s="11" t="s">
        <v>61</v>
      </c>
      <c r="D42" s="11" t="s">
        <v>13</v>
      </c>
      <c r="E42" s="35">
        <v>12.0</v>
      </c>
      <c r="F42" s="29" t="s">
        <v>106</v>
      </c>
      <c r="G42" s="1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ht="30.0" customHeight="1">
      <c r="A43" s="9" t="s">
        <v>107</v>
      </c>
      <c r="B43" s="38" t="s">
        <v>108</v>
      </c>
      <c r="C43" s="11" t="s">
        <v>61</v>
      </c>
      <c r="D43" s="11" t="s">
        <v>109</v>
      </c>
      <c r="E43" s="37">
        <v>0.0</v>
      </c>
      <c r="F43" s="39" t="s">
        <v>100</v>
      </c>
      <c r="G43" s="13"/>
    </row>
    <row r="44" ht="29.25" customHeight="1">
      <c r="A44" s="9" t="s">
        <v>110</v>
      </c>
      <c r="B44" s="27" t="s">
        <v>111</v>
      </c>
      <c r="C44" s="11" t="s">
        <v>61</v>
      </c>
      <c r="D44" s="11" t="s">
        <v>109</v>
      </c>
      <c r="E44" s="37">
        <v>0.0</v>
      </c>
      <c r="F44" s="39" t="s">
        <v>112</v>
      </c>
      <c r="G44" s="13"/>
    </row>
    <row r="45" ht="30.0" customHeight="1">
      <c r="A45" s="9" t="s">
        <v>113</v>
      </c>
      <c r="B45" s="27" t="s">
        <v>114</v>
      </c>
      <c r="C45" s="11" t="s">
        <v>12</v>
      </c>
      <c r="D45" s="11" t="s">
        <v>109</v>
      </c>
      <c r="E45" s="37">
        <v>1.0</v>
      </c>
      <c r="F45" s="39" t="s">
        <v>112</v>
      </c>
      <c r="G45" s="40"/>
    </row>
    <row r="46" ht="30.0" customHeight="1">
      <c r="A46" s="9"/>
      <c r="B46" s="27" t="s">
        <v>115</v>
      </c>
      <c r="C46" s="11"/>
      <c r="D46" s="11"/>
      <c r="E46" s="37">
        <v>0.0</v>
      </c>
      <c r="F46" s="12" t="s">
        <v>21</v>
      </c>
      <c r="G46" s="13"/>
    </row>
    <row r="47" ht="34.5" customHeight="1">
      <c r="A47" s="9" t="s">
        <v>116</v>
      </c>
      <c r="B47" s="27" t="s">
        <v>117</v>
      </c>
      <c r="C47" s="11" t="s">
        <v>12</v>
      </c>
      <c r="D47" s="11" t="s">
        <v>109</v>
      </c>
      <c r="E47" s="35">
        <v>0.0</v>
      </c>
      <c r="F47" s="12" t="s">
        <v>118</v>
      </c>
      <c r="G47" s="13"/>
    </row>
    <row r="48" ht="66.0" customHeight="1">
      <c r="A48" s="9" t="s">
        <v>119</v>
      </c>
      <c r="B48" s="27" t="s">
        <v>120</v>
      </c>
      <c r="C48" s="11" t="s">
        <v>12</v>
      </c>
      <c r="D48" s="11" t="s">
        <v>109</v>
      </c>
      <c r="E48" s="35">
        <v>0.0</v>
      </c>
      <c r="F48" s="11" t="s">
        <v>121</v>
      </c>
      <c r="G48" s="41"/>
    </row>
    <row r="49" ht="30.0" customHeight="1">
      <c r="A49" s="9" t="s">
        <v>122</v>
      </c>
      <c r="B49" s="27" t="s">
        <v>123</v>
      </c>
      <c r="C49" s="11" t="s">
        <v>12</v>
      </c>
      <c r="D49" s="11" t="s">
        <v>109</v>
      </c>
      <c r="E49" s="37">
        <v>0.0</v>
      </c>
      <c r="F49" s="39" t="s">
        <v>106</v>
      </c>
      <c r="G49" s="13"/>
    </row>
    <row r="50" ht="39.75" customHeight="1">
      <c r="A50" s="9" t="s">
        <v>124</v>
      </c>
      <c r="B50" s="27" t="s">
        <v>125</v>
      </c>
      <c r="C50" s="42" t="s">
        <v>12</v>
      </c>
      <c r="D50" s="11" t="s">
        <v>109</v>
      </c>
      <c r="E50" s="37">
        <v>0.0</v>
      </c>
      <c r="F50" s="39" t="s">
        <v>106</v>
      </c>
      <c r="G50" s="13"/>
    </row>
    <row r="51" ht="30.0" customHeight="1">
      <c r="A51" s="9" t="s">
        <v>126</v>
      </c>
      <c r="B51" s="27" t="s">
        <v>127</v>
      </c>
      <c r="C51" s="42" t="s">
        <v>12</v>
      </c>
      <c r="D51" s="11" t="s">
        <v>109</v>
      </c>
      <c r="E51" s="37">
        <v>0.0</v>
      </c>
      <c r="F51" s="39" t="s">
        <v>106</v>
      </c>
      <c r="G51" s="43"/>
    </row>
    <row r="52" ht="30.0" customHeight="1">
      <c r="A52" s="9" t="s">
        <v>128</v>
      </c>
      <c r="B52" s="31" t="s">
        <v>129</v>
      </c>
      <c r="C52" s="42" t="s">
        <v>12</v>
      </c>
      <c r="D52" s="11" t="s">
        <v>109</v>
      </c>
      <c r="E52" s="37">
        <v>0.0</v>
      </c>
      <c r="F52" s="39" t="s">
        <v>106</v>
      </c>
      <c r="G52" s="1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ht="45.0" customHeight="1">
      <c r="A53" s="9" t="s">
        <v>130</v>
      </c>
      <c r="B53" s="27" t="s">
        <v>131</v>
      </c>
      <c r="C53" s="42" t="s">
        <v>12</v>
      </c>
      <c r="D53" s="11" t="s">
        <v>13</v>
      </c>
      <c r="E53" s="37">
        <v>4.0</v>
      </c>
      <c r="F53" s="39" t="s">
        <v>132</v>
      </c>
      <c r="G53" s="1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ht="30.0" customHeight="1">
      <c r="A54" s="9" t="s">
        <v>133</v>
      </c>
      <c r="B54" s="31" t="s">
        <v>134</v>
      </c>
      <c r="C54" s="42"/>
      <c r="D54" s="11" t="s">
        <v>13</v>
      </c>
      <c r="E54" s="37">
        <v>4.0</v>
      </c>
      <c r="F54" s="39" t="s">
        <v>132</v>
      </c>
      <c r="G54" s="1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ht="30.0" customHeight="1">
      <c r="A55" s="9" t="s">
        <v>135</v>
      </c>
      <c r="B55" s="44" t="s">
        <v>136</v>
      </c>
      <c r="C55" s="11" t="s">
        <v>12</v>
      </c>
      <c r="D55" s="11" t="s">
        <v>13</v>
      </c>
      <c r="E55" s="35">
        <v>0.0</v>
      </c>
      <c r="F55" s="39" t="s">
        <v>106</v>
      </c>
      <c r="G55" s="45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ht="30.0" customHeight="1">
      <c r="A56" s="9" t="s">
        <v>137</v>
      </c>
      <c r="B56" s="31" t="s">
        <v>138</v>
      </c>
      <c r="C56" s="11" t="s">
        <v>12</v>
      </c>
      <c r="D56" s="11" t="s">
        <v>13</v>
      </c>
      <c r="E56" s="35">
        <v>0.0</v>
      </c>
      <c r="F56" s="39" t="s">
        <v>106</v>
      </c>
      <c r="G56" s="1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ht="30.0" customHeight="1">
      <c r="A57" s="9" t="s">
        <v>139</v>
      </c>
      <c r="B57" s="31" t="s">
        <v>140</v>
      </c>
      <c r="C57" s="11" t="s">
        <v>12</v>
      </c>
      <c r="D57" s="11" t="s">
        <v>13</v>
      </c>
      <c r="E57" s="35">
        <v>0.0</v>
      </c>
      <c r="F57" s="39" t="s">
        <v>132</v>
      </c>
      <c r="G57" s="1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ht="39.75" customHeight="1">
      <c r="A58" s="9" t="s">
        <v>141</v>
      </c>
      <c r="B58" s="27" t="s">
        <v>142</v>
      </c>
      <c r="C58" s="11" t="s">
        <v>12</v>
      </c>
      <c r="D58" s="11" t="s">
        <v>13</v>
      </c>
      <c r="E58" s="37">
        <v>124.0</v>
      </c>
      <c r="F58" s="39" t="s">
        <v>37</v>
      </c>
      <c r="G58" s="13"/>
    </row>
    <row r="59" ht="45.0" customHeight="1">
      <c r="A59" s="9" t="s">
        <v>143</v>
      </c>
      <c r="B59" s="27" t="s">
        <v>144</v>
      </c>
      <c r="C59" s="11" t="s">
        <v>12</v>
      </c>
      <c r="D59" s="11" t="s">
        <v>13</v>
      </c>
      <c r="E59" s="11">
        <v>40.0</v>
      </c>
      <c r="F59" s="12" t="s">
        <v>37</v>
      </c>
      <c r="G59" s="13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ht="30.0" customHeight="1">
      <c r="A60" s="9" t="s">
        <v>145</v>
      </c>
      <c r="B60" s="27" t="s">
        <v>146</v>
      </c>
      <c r="C60" s="11" t="s">
        <v>12</v>
      </c>
      <c r="D60" s="11" t="s">
        <v>13</v>
      </c>
      <c r="E60" s="11">
        <v>0.0</v>
      </c>
      <c r="F60" s="12" t="s">
        <v>37</v>
      </c>
      <c r="G60" s="13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ht="45.0" customHeight="1">
      <c r="A61" s="9" t="s">
        <v>147</v>
      </c>
      <c r="B61" s="27" t="s">
        <v>148</v>
      </c>
      <c r="C61" s="11" t="s">
        <v>12</v>
      </c>
      <c r="D61" s="11" t="s">
        <v>13</v>
      </c>
      <c r="E61" s="11">
        <v>173.0</v>
      </c>
      <c r="F61" s="12" t="s">
        <v>37</v>
      </c>
      <c r="G61" s="13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ht="30.0" customHeight="1">
      <c r="A62" s="9" t="s">
        <v>149</v>
      </c>
      <c r="B62" s="27" t="s">
        <v>150</v>
      </c>
      <c r="C62" s="11" t="s">
        <v>12</v>
      </c>
      <c r="D62" s="11" t="s">
        <v>13</v>
      </c>
      <c r="E62" s="11">
        <v>50.0</v>
      </c>
      <c r="F62" s="12" t="s">
        <v>151</v>
      </c>
      <c r="G62" s="46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ht="15.75" customHeight="1">
      <c r="A63" s="47"/>
      <c r="B63" s="48"/>
      <c r="C63" s="49"/>
      <c r="D63" s="50"/>
      <c r="E63" s="51"/>
      <c r="F63" s="52"/>
      <c r="G63" s="13"/>
    </row>
    <row r="64" ht="43.5" customHeight="1">
      <c r="A64" s="53" t="s">
        <v>3</v>
      </c>
      <c r="B64" s="54" t="s">
        <v>152</v>
      </c>
      <c r="C64" s="55" t="s">
        <v>5</v>
      </c>
      <c r="D64" s="55" t="s">
        <v>6</v>
      </c>
      <c r="E64" s="55" t="s">
        <v>7</v>
      </c>
      <c r="F64" s="56" t="s">
        <v>8</v>
      </c>
      <c r="G64" s="55" t="s">
        <v>153</v>
      </c>
    </row>
    <row r="65" ht="33.75" customHeight="1">
      <c r="A65" s="53" t="s">
        <v>154</v>
      </c>
      <c r="B65" s="27" t="s">
        <v>155</v>
      </c>
      <c r="C65" s="11" t="s">
        <v>12</v>
      </c>
      <c r="D65" s="11" t="s">
        <v>13</v>
      </c>
      <c r="E65" s="35">
        <v>1.0</v>
      </c>
      <c r="F65" s="29" t="s">
        <v>106</v>
      </c>
      <c r="G65" s="13"/>
    </row>
    <row r="66" ht="39.75" customHeight="1">
      <c r="A66" s="53" t="s">
        <v>156</v>
      </c>
      <c r="B66" s="27" t="s">
        <v>157</v>
      </c>
      <c r="C66" s="11" t="s">
        <v>12</v>
      </c>
      <c r="D66" s="11" t="s">
        <v>13</v>
      </c>
      <c r="E66" s="35">
        <v>4.0</v>
      </c>
      <c r="F66" s="29" t="s">
        <v>106</v>
      </c>
      <c r="G66" s="13"/>
    </row>
    <row r="67" ht="39.75" customHeight="1">
      <c r="A67" s="53" t="s">
        <v>158</v>
      </c>
      <c r="B67" s="27" t="s">
        <v>159</v>
      </c>
      <c r="C67" s="11" t="s">
        <v>12</v>
      </c>
      <c r="D67" s="11" t="s">
        <v>13</v>
      </c>
      <c r="E67" s="35">
        <v>0.0</v>
      </c>
      <c r="F67" s="29" t="s">
        <v>106</v>
      </c>
      <c r="G67" s="13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ht="39.75" customHeight="1">
      <c r="A68" s="53" t="s">
        <v>160</v>
      </c>
      <c r="B68" s="31" t="s">
        <v>161</v>
      </c>
      <c r="C68" s="11" t="s">
        <v>12</v>
      </c>
      <c r="D68" s="11" t="s">
        <v>13</v>
      </c>
      <c r="E68" s="35">
        <v>5.0</v>
      </c>
      <c r="F68" s="29" t="s">
        <v>106</v>
      </c>
      <c r="G68" s="13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ht="39.75" customHeight="1">
      <c r="A69" s="53" t="s">
        <v>162</v>
      </c>
      <c r="B69" s="31" t="s">
        <v>163</v>
      </c>
      <c r="C69" s="11" t="s">
        <v>12</v>
      </c>
      <c r="D69" s="11" t="s">
        <v>13</v>
      </c>
      <c r="E69" s="35">
        <v>0.0</v>
      </c>
      <c r="F69" s="29" t="s">
        <v>106</v>
      </c>
      <c r="G69" s="13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ht="39.75" customHeight="1">
      <c r="A70" s="53" t="s">
        <v>164</v>
      </c>
      <c r="B70" s="27" t="s">
        <v>165</v>
      </c>
      <c r="C70" s="11" t="s">
        <v>12</v>
      </c>
      <c r="D70" s="11" t="s">
        <v>13</v>
      </c>
      <c r="E70" s="35">
        <v>5.0</v>
      </c>
      <c r="F70" s="29" t="s">
        <v>106</v>
      </c>
      <c r="G70" s="13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ht="39.75" customHeight="1">
      <c r="A71" s="53" t="s">
        <v>166</v>
      </c>
      <c r="B71" s="27" t="s">
        <v>167</v>
      </c>
      <c r="C71" s="11" t="s">
        <v>12</v>
      </c>
      <c r="D71" s="11" t="s">
        <v>109</v>
      </c>
      <c r="E71" s="35">
        <v>0.0</v>
      </c>
      <c r="F71" s="29" t="s">
        <v>106</v>
      </c>
      <c r="G71" s="13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ht="39.75" customHeight="1">
      <c r="A72" s="53" t="s">
        <v>168</v>
      </c>
      <c r="B72" s="27" t="s">
        <v>169</v>
      </c>
      <c r="C72" s="11" t="s">
        <v>12</v>
      </c>
      <c r="D72" s="11" t="s">
        <v>109</v>
      </c>
      <c r="E72" s="35">
        <v>0.0</v>
      </c>
      <c r="F72" s="29" t="s">
        <v>106</v>
      </c>
      <c r="G72" s="13"/>
    </row>
    <row r="73" ht="39.75" customHeight="1">
      <c r="A73" s="53" t="s">
        <v>170</v>
      </c>
      <c r="B73" s="27" t="s">
        <v>171</v>
      </c>
      <c r="C73" s="11" t="s">
        <v>12</v>
      </c>
      <c r="D73" s="11" t="s">
        <v>109</v>
      </c>
      <c r="E73" s="37">
        <v>0.0</v>
      </c>
      <c r="F73" s="39" t="s">
        <v>106</v>
      </c>
      <c r="G73" s="13"/>
    </row>
    <row r="74" ht="39.75" customHeight="1">
      <c r="A74" s="53" t="s">
        <v>172</v>
      </c>
      <c r="B74" s="27" t="s">
        <v>173</v>
      </c>
      <c r="C74" s="11" t="s">
        <v>12</v>
      </c>
      <c r="D74" s="11" t="s">
        <v>109</v>
      </c>
      <c r="E74" s="37">
        <v>0.0</v>
      </c>
      <c r="F74" s="39" t="s">
        <v>106</v>
      </c>
      <c r="G74" s="13"/>
    </row>
    <row r="75" ht="39.75" customHeight="1">
      <c r="A75" s="53" t="s">
        <v>174</v>
      </c>
      <c r="B75" s="27" t="s">
        <v>175</v>
      </c>
      <c r="C75" s="11" t="s">
        <v>12</v>
      </c>
      <c r="D75" s="11" t="s">
        <v>109</v>
      </c>
      <c r="E75" s="37">
        <v>0.0</v>
      </c>
      <c r="F75" s="39" t="s">
        <v>106</v>
      </c>
      <c r="G75" s="13"/>
    </row>
    <row r="76" ht="39.75" customHeight="1">
      <c r="A76" s="53" t="s">
        <v>176</v>
      </c>
      <c r="B76" s="27" t="s">
        <v>177</v>
      </c>
      <c r="C76" s="11" t="s">
        <v>12</v>
      </c>
      <c r="D76" s="11" t="s">
        <v>109</v>
      </c>
      <c r="E76" s="37">
        <v>0.0</v>
      </c>
      <c r="F76" s="39" t="s">
        <v>106</v>
      </c>
      <c r="G76" s="13"/>
    </row>
    <row r="77" ht="39.75" customHeight="1">
      <c r="A77" s="53" t="s">
        <v>178</v>
      </c>
      <c r="B77" s="27" t="s">
        <v>179</v>
      </c>
      <c r="C77" s="11" t="s">
        <v>12</v>
      </c>
      <c r="D77" s="11" t="s">
        <v>109</v>
      </c>
      <c r="E77" s="37">
        <v>0.0</v>
      </c>
      <c r="F77" s="39" t="s">
        <v>106</v>
      </c>
      <c r="G77" s="13"/>
    </row>
    <row r="78" ht="39.75" customHeight="1">
      <c r="A78" s="53" t="s">
        <v>180</v>
      </c>
      <c r="B78" s="27" t="s">
        <v>181</v>
      </c>
      <c r="C78" s="11" t="s">
        <v>12</v>
      </c>
      <c r="D78" s="11" t="s">
        <v>109</v>
      </c>
      <c r="E78" s="37">
        <v>0.0</v>
      </c>
      <c r="F78" s="39" t="s">
        <v>182</v>
      </c>
      <c r="G78" s="13"/>
    </row>
    <row r="79" ht="51.75" customHeight="1">
      <c r="A79" s="53" t="s">
        <v>183</v>
      </c>
      <c r="B79" s="27" t="s">
        <v>184</v>
      </c>
      <c r="C79" s="11" t="s">
        <v>12</v>
      </c>
      <c r="D79" s="11" t="s">
        <v>109</v>
      </c>
      <c r="E79" s="37">
        <v>0.0</v>
      </c>
      <c r="F79" s="39" t="s">
        <v>106</v>
      </c>
      <c r="G79" s="13"/>
    </row>
    <row r="80" ht="39.75" customHeight="1">
      <c r="A80" s="53" t="s">
        <v>185</v>
      </c>
      <c r="B80" s="27" t="s">
        <v>186</v>
      </c>
      <c r="C80" s="11" t="s">
        <v>12</v>
      </c>
      <c r="D80" s="11" t="s">
        <v>109</v>
      </c>
      <c r="E80" s="37">
        <v>0.0</v>
      </c>
      <c r="F80" s="39" t="s">
        <v>106</v>
      </c>
      <c r="G80" s="13"/>
    </row>
    <row r="81" ht="39.75" customHeight="1">
      <c r="A81" s="53" t="s">
        <v>187</v>
      </c>
      <c r="B81" s="31" t="s">
        <v>188</v>
      </c>
      <c r="C81" s="11"/>
      <c r="D81" s="11"/>
      <c r="E81" s="37">
        <v>0.0</v>
      </c>
      <c r="F81" s="39" t="s">
        <v>106</v>
      </c>
      <c r="G81" s="13"/>
    </row>
    <row r="82" ht="39.75" customHeight="1">
      <c r="A82" s="53" t="s">
        <v>189</v>
      </c>
      <c r="B82" s="31" t="s">
        <v>190</v>
      </c>
      <c r="C82" s="11"/>
      <c r="D82" s="11"/>
      <c r="E82" s="37">
        <v>0.0</v>
      </c>
      <c r="F82" s="39" t="s">
        <v>106</v>
      </c>
      <c r="G82" s="13"/>
    </row>
    <row r="83" ht="39.75" customHeight="1">
      <c r="A83" s="53" t="s">
        <v>191</v>
      </c>
      <c r="B83" s="31" t="s">
        <v>192</v>
      </c>
      <c r="C83" s="11"/>
      <c r="D83" s="11"/>
      <c r="E83" s="37">
        <v>0.0</v>
      </c>
      <c r="F83" s="39" t="s">
        <v>106</v>
      </c>
      <c r="G83" s="13"/>
    </row>
    <row r="84" ht="39.75" customHeight="1">
      <c r="A84" s="53" t="s">
        <v>193</v>
      </c>
      <c r="B84" s="31" t="s">
        <v>194</v>
      </c>
      <c r="C84" s="11" t="s">
        <v>12</v>
      </c>
      <c r="D84" s="11" t="s">
        <v>195</v>
      </c>
      <c r="E84" s="37">
        <v>0.0</v>
      </c>
      <c r="F84" s="39" t="s">
        <v>196</v>
      </c>
      <c r="G84" s="13"/>
    </row>
    <row r="85" ht="39.75" customHeight="1">
      <c r="A85" s="53" t="s">
        <v>197</v>
      </c>
      <c r="B85" s="31" t="s">
        <v>198</v>
      </c>
      <c r="C85" s="11"/>
      <c r="D85" s="11"/>
      <c r="E85" s="37">
        <v>0.0</v>
      </c>
      <c r="F85" s="39" t="s">
        <v>106</v>
      </c>
      <c r="G85" s="13"/>
    </row>
    <row r="86" ht="45.0" customHeight="1">
      <c r="A86" s="57" t="s">
        <v>199</v>
      </c>
      <c r="B86" s="27" t="s">
        <v>200</v>
      </c>
      <c r="C86" s="11" t="s">
        <v>12</v>
      </c>
      <c r="D86" s="11" t="s">
        <v>109</v>
      </c>
      <c r="E86" s="37">
        <v>0.0</v>
      </c>
      <c r="F86" s="39" t="s">
        <v>182</v>
      </c>
      <c r="G86" s="13"/>
    </row>
    <row r="87" ht="30.0" customHeight="1">
      <c r="A87" s="53" t="s">
        <v>201</v>
      </c>
      <c r="B87" s="27" t="s">
        <v>202</v>
      </c>
      <c r="C87" s="11" t="s">
        <v>12</v>
      </c>
      <c r="D87" s="11" t="s">
        <v>13</v>
      </c>
      <c r="E87" s="37">
        <v>4.0</v>
      </c>
      <c r="F87" s="19" t="s">
        <v>182</v>
      </c>
      <c r="G87" s="13"/>
    </row>
    <row r="88" ht="54.0" customHeight="1">
      <c r="A88" s="53" t="s">
        <v>203</v>
      </c>
      <c r="B88" s="27" t="s">
        <v>204</v>
      </c>
      <c r="C88" s="11" t="s">
        <v>12</v>
      </c>
      <c r="D88" s="11" t="s">
        <v>13</v>
      </c>
      <c r="E88" s="35">
        <v>0.0</v>
      </c>
      <c r="F88" s="35" t="s">
        <v>182</v>
      </c>
      <c r="G88" s="13"/>
    </row>
    <row r="89" ht="75.0" customHeight="1">
      <c r="A89" s="53" t="s">
        <v>205</v>
      </c>
      <c r="B89" s="27" t="s">
        <v>206</v>
      </c>
      <c r="C89" s="11" t="s">
        <v>12</v>
      </c>
      <c r="D89" s="11" t="s">
        <v>109</v>
      </c>
      <c r="E89" s="37">
        <v>1.0</v>
      </c>
      <c r="F89" s="39" t="s">
        <v>106</v>
      </c>
      <c r="G89" s="13"/>
    </row>
    <row r="90" ht="15.75" customHeight="1">
      <c r="A90" s="15"/>
      <c r="B90" s="58"/>
      <c r="C90" s="59"/>
      <c r="D90" s="59"/>
      <c r="E90" s="60"/>
      <c r="F90" s="60"/>
      <c r="G90" s="13"/>
    </row>
    <row r="91" ht="29.25" customHeight="1">
      <c r="A91" s="61" t="s">
        <v>3</v>
      </c>
      <c r="B91" s="62" t="s">
        <v>207</v>
      </c>
      <c r="C91" s="63" t="s">
        <v>5</v>
      </c>
      <c r="D91" s="63" t="s">
        <v>6</v>
      </c>
      <c r="E91" s="63" t="s">
        <v>7</v>
      </c>
      <c r="F91" s="64" t="s">
        <v>8</v>
      </c>
      <c r="G91" s="13"/>
    </row>
    <row r="92" ht="30.0" customHeight="1">
      <c r="A92" s="61" t="s">
        <v>208</v>
      </c>
      <c r="B92" s="27" t="s">
        <v>209</v>
      </c>
      <c r="C92" s="11" t="s">
        <v>12</v>
      </c>
      <c r="D92" s="11" t="s">
        <v>13</v>
      </c>
      <c r="E92" s="35">
        <v>28.0</v>
      </c>
      <c r="F92" s="29" t="s">
        <v>210</v>
      </c>
      <c r="G92" s="13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ht="15.75" customHeight="1">
      <c r="A93" s="57" t="s">
        <v>211</v>
      </c>
      <c r="B93" s="31" t="s">
        <v>212</v>
      </c>
      <c r="C93" s="11"/>
      <c r="D93" s="11"/>
      <c r="E93" s="35">
        <v>28.0</v>
      </c>
      <c r="F93" s="29" t="s">
        <v>210</v>
      </c>
      <c r="G93" s="13"/>
      <c r="H93" s="15"/>
      <c r="I93" s="1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</row>
    <row r="94" ht="30.0" customHeight="1">
      <c r="A94" s="57" t="s">
        <v>213</v>
      </c>
      <c r="B94" s="27" t="s">
        <v>214</v>
      </c>
      <c r="C94" s="11" t="s">
        <v>12</v>
      </c>
      <c r="D94" s="11" t="s">
        <v>13</v>
      </c>
      <c r="E94" s="35">
        <v>28.0</v>
      </c>
      <c r="F94" s="29" t="s">
        <v>210</v>
      </c>
      <c r="G94" s="13"/>
      <c r="H94" s="15"/>
      <c r="I94" s="1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</row>
    <row r="95" ht="15.75" customHeight="1">
      <c r="A95" s="57" t="s">
        <v>215</v>
      </c>
      <c r="B95" s="31" t="s">
        <v>212</v>
      </c>
      <c r="C95" s="11"/>
      <c r="D95" s="11"/>
      <c r="E95" s="35">
        <v>28.0</v>
      </c>
      <c r="F95" s="29" t="s">
        <v>210</v>
      </c>
      <c r="G95" s="13"/>
      <c r="H95" s="15"/>
      <c r="I95" s="1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</row>
    <row r="96" ht="30.0" customHeight="1">
      <c r="A96" s="57" t="s">
        <v>216</v>
      </c>
      <c r="B96" s="27" t="s">
        <v>217</v>
      </c>
      <c r="C96" s="11" t="s">
        <v>12</v>
      </c>
      <c r="D96" s="11" t="s">
        <v>13</v>
      </c>
      <c r="E96" s="35">
        <v>1.0</v>
      </c>
      <c r="F96" s="29" t="s">
        <v>218</v>
      </c>
      <c r="G96" s="13"/>
      <c r="H96" s="15"/>
      <c r="I96" s="1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</row>
    <row r="97" ht="15.75" customHeight="1">
      <c r="A97" s="57" t="s">
        <v>219</v>
      </c>
      <c r="B97" s="31" t="s">
        <v>212</v>
      </c>
      <c r="C97" s="11"/>
      <c r="D97" s="11"/>
      <c r="E97" s="35">
        <v>0.0</v>
      </c>
      <c r="F97" s="29" t="s">
        <v>210</v>
      </c>
      <c r="G97" s="13"/>
      <c r="H97" s="15"/>
      <c r="I97" s="1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</row>
    <row r="98" ht="30.0" customHeight="1">
      <c r="A98" s="57" t="s">
        <v>220</v>
      </c>
      <c r="B98" s="27" t="s">
        <v>221</v>
      </c>
      <c r="C98" s="11" t="s">
        <v>12</v>
      </c>
      <c r="D98" s="11" t="s">
        <v>13</v>
      </c>
      <c r="E98" s="35">
        <v>1.0</v>
      </c>
      <c r="F98" s="29" t="s">
        <v>218</v>
      </c>
      <c r="G98" s="13"/>
      <c r="H98" s="15"/>
      <c r="I98" s="1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</row>
    <row r="99" ht="15.75" customHeight="1">
      <c r="A99" s="57" t="s">
        <v>222</v>
      </c>
      <c r="B99" s="31" t="s">
        <v>212</v>
      </c>
      <c r="C99" s="11"/>
      <c r="D99" s="11"/>
      <c r="E99" s="35">
        <v>0.0</v>
      </c>
      <c r="F99" s="29" t="s">
        <v>210</v>
      </c>
      <c r="G99" s="13"/>
      <c r="H99" s="15"/>
      <c r="I99" s="1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ht="30.0" customHeight="1">
      <c r="A100" s="66" t="s">
        <v>223</v>
      </c>
      <c r="B100" s="27" t="s">
        <v>224</v>
      </c>
      <c r="C100" s="11" t="s">
        <v>12</v>
      </c>
      <c r="D100" s="11" t="s">
        <v>13</v>
      </c>
      <c r="E100" s="35">
        <v>23.0</v>
      </c>
      <c r="F100" s="29" t="s">
        <v>210</v>
      </c>
      <c r="G100" s="13"/>
      <c r="H100" s="15"/>
      <c r="I100" s="1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</row>
    <row r="101" ht="57.0" customHeight="1">
      <c r="A101" s="66" t="s">
        <v>225</v>
      </c>
      <c r="B101" s="27" t="s">
        <v>226</v>
      </c>
      <c r="C101" s="11" t="s">
        <v>12</v>
      </c>
      <c r="D101" s="11" t="s">
        <v>13</v>
      </c>
      <c r="E101" s="35">
        <v>5.0</v>
      </c>
      <c r="F101" s="29" t="s">
        <v>210</v>
      </c>
      <c r="G101" s="13"/>
      <c r="H101" s="15"/>
      <c r="I101" s="1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</row>
    <row r="102" ht="60.0" customHeight="1">
      <c r="A102" s="66" t="s">
        <v>227</v>
      </c>
      <c r="B102" s="27" t="s">
        <v>228</v>
      </c>
      <c r="C102" s="11" t="s">
        <v>12</v>
      </c>
      <c r="D102" s="11" t="s">
        <v>13</v>
      </c>
      <c r="E102" s="35">
        <v>0.0</v>
      </c>
      <c r="F102" s="29" t="s">
        <v>210</v>
      </c>
      <c r="G102" s="13"/>
      <c r="H102" s="15"/>
      <c r="I102" s="1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</row>
    <row r="103" ht="65.25" customHeight="1">
      <c r="A103" s="66" t="s">
        <v>229</v>
      </c>
      <c r="B103" s="27" t="s">
        <v>230</v>
      </c>
      <c r="C103" s="11" t="s">
        <v>12</v>
      </c>
      <c r="D103" s="11" t="s">
        <v>13</v>
      </c>
      <c r="E103" s="35">
        <v>0.0</v>
      </c>
      <c r="F103" s="29" t="s">
        <v>210</v>
      </c>
      <c r="G103" s="13"/>
      <c r="H103" s="15"/>
      <c r="I103" s="1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</row>
    <row r="104" ht="45.0" customHeight="1">
      <c r="A104" s="66" t="s">
        <v>231</v>
      </c>
      <c r="B104" s="27" t="s">
        <v>232</v>
      </c>
      <c r="C104" s="11" t="s">
        <v>12</v>
      </c>
      <c r="D104" s="11" t="s">
        <v>13</v>
      </c>
      <c r="E104" s="35">
        <v>0.0</v>
      </c>
      <c r="F104" s="29" t="s">
        <v>210</v>
      </c>
      <c r="G104" s="13"/>
      <c r="H104" s="15"/>
      <c r="I104" s="1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</row>
    <row r="105" ht="60.0" customHeight="1">
      <c r="A105" s="66" t="s">
        <v>233</v>
      </c>
      <c r="B105" s="27" t="s">
        <v>234</v>
      </c>
      <c r="C105" s="11" t="s">
        <v>12</v>
      </c>
      <c r="D105" s="11" t="s">
        <v>13</v>
      </c>
      <c r="E105" s="35">
        <v>0.0</v>
      </c>
      <c r="F105" s="29" t="s">
        <v>210</v>
      </c>
      <c r="G105" s="13"/>
      <c r="H105" s="15"/>
      <c r="I105" s="1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</row>
    <row r="106" ht="45.0" customHeight="1">
      <c r="A106" s="66" t="s">
        <v>235</v>
      </c>
      <c r="B106" s="27" t="s">
        <v>236</v>
      </c>
      <c r="C106" s="11" t="s">
        <v>12</v>
      </c>
      <c r="D106" s="11" t="s">
        <v>13</v>
      </c>
      <c r="E106" s="35">
        <v>0.0</v>
      </c>
      <c r="F106" s="29" t="s">
        <v>69</v>
      </c>
      <c r="G106" s="13"/>
      <c r="H106" s="15"/>
      <c r="I106" s="1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ht="60.0" customHeight="1">
      <c r="A107" s="66" t="s">
        <v>237</v>
      </c>
      <c r="B107" s="27" t="s">
        <v>238</v>
      </c>
      <c r="C107" s="11" t="s">
        <v>12</v>
      </c>
      <c r="D107" s="11" t="s">
        <v>13</v>
      </c>
      <c r="E107" s="35">
        <v>0.0</v>
      </c>
      <c r="F107" s="29" t="s">
        <v>69</v>
      </c>
      <c r="G107" s="13"/>
      <c r="H107" s="15"/>
      <c r="I107" s="1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ht="46.5" customHeight="1">
      <c r="A108" s="66" t="s">
        <v>239</v>
      </c>
      <c r="B108" s="27" t="s">
        <v>240</v>
      </c>
      <c r="C108" s="11" t="s">
        <v>12</v>
      </c>
      <c r="D108" s="11" t="s">
        <v>13</v>
      </c>
      <c r="E108" s="35">
        <v>122.0</v>
      </c>
      <c r="F108" s="29" t="s">
        <v>241</v>
      </c>
      <c r="G108" s="13"/>
      <c r="H108" s="15"/>
      <c r="I108" s="1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</row>
    <row r="109" ht="30.0" customHeight="1">
      <c r="A109" s="67" t="s">
        <v>242</v>
      </c>
      <c r="B109" s="31" t="s">
        <v>243</v>
      </c>
      <c r="C109" s="11" t="s">
        <v>12</v>
      </c>
      <c r="D109" s="11"/>
      <c r="E109" s="35">
        <v>0.0</v>
      </c>
      <c r="F109" s="29" t="s">
        <v>241</v>
      </c>
      <c r="G109" s="13"/>
      <c r="H109" s="15"/>
      <c r="I109" s="1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</row>
    <row r="110" ht="30.0" customHeight="1">
      <c r="A110" s="67" t="s">
        <v>244</v>
      </c>
      <c r="B110" s="31" t="s">
        <v>245</v>
      </c>
      <c r="C110" s="11" t="s">
        <v>12</v>
      </c>
      <c r="D110" s="11"/>
      <c r="E110" s="35">
        <v>0.0</v>
      </c>
      <c r="F110" s="29" t="s">
        <v>241</v>
      </c>
      <c r="G110" s="13"/>
      <c r="H110" s="15"/>
      <c r="I110" s="1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</row>
    <row r="111" ht="36.75" customHeight="1">
      <c r="A111" s="67" t="s">
        <v>246</v>
      </c>
      <c r="B111" s="31" t="s">
        <v>247</v>
      </c>
      <c r="C111" s="11" t="s">
        <v>12</v>
      </c>
      <c r="D111" s="11" t="s">
        <v>13</v>
      </c>
      <c r="E111" s="35">
        <v>122.0</v>
      </c>
      <c r="F111" s="35" t="s">
        <v>69</v>
      </c>
      <c r="G111" s="13"/>
      <c r="H111" s="15"/>
      <c r="I111" s="1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</row>
    <row r="112" ht="15.75" customHeight="1">
      <c r="A112" s="68"/>
      <c r="B112" s="69"/>
      <c r="C112" s="70"/>
      <c r="D112" s="70"/>
      <c r="E112" s="60"/>
      <c r="F112" s="60"/>
      <c r="G112" s="13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ht="43.5" customHeight="1">
      <c r="A113" s="71" t="s">
        <v>3</v>
      </c>
      <c r="B113" s="72" t="s">
        <v>248</v>
      </c>
      <c r="C113" s="73" t="s">
        <v>5</v>
      </c>
      <c r="D113" s="73" t="s">
        <v>6</v>
      </c>
      <c r="E113" s="73" t="s">
        <v>7</v>
      </c>
      <c r="F113" s="74" t="s">
        <v>8</v>
      </c>
      <c r="G113" s="74" t="s">
        <v>9</v>
      </c>
    </row>
    <row r="114" ht="24.75" customHeight="1">
      <c r="A114" s="71" t="s">
        <v>249</v>
      </c>
      <c r="B114" s="27" t="s">
        <v>250</v>
      </c>
      <c r="C114" s="11" t="s">
        <v>12</v>
      </c>
      <c r="D114" s="11" t="s">
        <v>13</v>
      </c>
      <c r="E114" s="35">
        <v>396.0</v>
      </c>
      <c r="F114" s="12" t="s">
        <v>251</v>
      </c>
      <c r="G114" s="13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ht="24.75" customHeight="1">
      <c r="A115" s="71" t="s">
        <v>252</v>
      </c>
      <c r="B115" s="31" t="s">
        <v>253</v>
      </c>
      <c r="C115" s="11" t="s">
        <v>12</v>
      </c>
      <c r="D115" s="11" t="s">
        <v>13</v>
      </c>
      <c r="E115" s="11">
        <v>33.0</v>
      </c>
      <c r="F115" s="12" t="s">
        <v>251</v>
      </c>
      <c r="G115" s="13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ht="24.75" customHeight="1">
      <c r="A116" s="71" t="s">
        <v>254</v>
      </c>
      <c r="B116" s="31" t="s">
        <v>255</v>
      </c>
      <c r="C116" s="11" t="s">
        <v>12</v>
      </c>
      <c r="D116" s="11" t="s">
        <v>13</v>
      </c>
      <c r="E116" s="11">
        <v>86.0</v>
      </c>
      <c r="F116" s="12" t="s">
        <v>251</v>
      </c>
      <c r="G116" s="13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ht="24.75" customHeight="1">
      <c r="A117" s="71" t="s">
        <v>256</v>
      </c>
      <c r="B117" s="31" t="s">
        <v>257</v>
      </c>
      <c r="C117" s="11" t="s">
        <v>12</v>
      </c>
      <c r="D117" s="11" t="s">
        <v>13</v>
      </c>
      <c r="E117" s="11">
        <v>277.0</v>
      </c>
      <c r="F117" s="12" t="s">
        <v>251</v>
      </c>
      <c r="G117" s="75" t="s">
        <v>258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ht="24.75" customHeight="1">
      <c r="A118" s="71"/>
      <c r="B118" s="31" t="s">
        <v>259</v>
      </c>
      <c r="C118" s="11" t="s">
        <v>12</v>
      </c>
      <c r="D118" s="11" t="s">
        <v>13</v>
      </c>
      <c r="E118" s="11">
        <v>0.0</v>
      </c>
      <c r="F118" s="12" t="s">
        <v>251</v>
      </c>
      <c r="G118" s="7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ht="24.75" customHeight="1">
      <c r="A119" s="71"/>
      <c r="B119" s="31" t="s">
        <v>260</v>
      </c>
      <c r="C119" s="11" t="s">
        <v>12</v>
      </c>
      <c r="D119" s="11" t="s">
        <v>13</v>
      </c>
      <c r="E119" s="11">
        <v>5.0</v>
      </c>
      <c r="F119" s="12" t="s">
        <v>251</v>
      </c>
      <c r="G119" s="7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ht="36.0" customHeight="1">
      <c r="A120" s="71" t="s">
        <v>261</v>
      </c>
      <c r="B120" s="27" t="s">
        <v>262</v>
      </c>
      <c r="C120" s="11" t="s">
        <v>12</v>
      </c>
      <c r="D120" s="11" t="s">
        <v>13</v>
      </c>
      <c r="E120" s="11">
        <v>56.0</v>
      </c>
      <c r="F120" s="12" t="s">
        <v>263</v>
      </c>
      <c r="G120" s="13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ht="26.25" customHeight="1">
      <c r="A121" s="76" t="s">
        <v>264</v>
      </c>
      <c r="B121" s="31" t="s">
        <v>265</v>
      </c>
      <c r="C121" s="11" t="s">
        <v>12</v>
      </c>
      <c r="D121" s="11" t="s">
        <v>13</v>
      </c>
      <c r="E121" s="10">
        <v>5.0</v>
      </c>
      <c r="F121" s="12" t="s">
        <v>263</v>
      </c>
      <c r="G121" s="13"/>
      <c r="H121" s="77"/>
      <c r="I121" s="77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</row>
    <row r="122" ht="19.5" customHeight="1">
      <c r="A122" s="76" t="s">
        <v>266</v>
      </c>
      <c r="B122" s="31" t="s">
        <v>267</v>
      </c>
      <c r="C122" s="11" t="s">
        <v>12</v>
      </c>
      <c r="D122" s="11" t="s">
        <v>13</v>
      </c>
      <c r="E122" s="10">
        <v>2.0</v>
      </c>
      <c r="F122" s="12" t="s">
        <v>263</v>
      </c>
      <c r="G122" s="13"/>
      <c r="H122" s="77"/>
      <c r="I122" s="77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</row>
    <row r="123" ht="34.5" customHeight="1">
      <c r="A123" s="76" t="s">
        <v>268</v>
      </c>
      <c r="B123" s="31" t="s">
        <v>269</v>
      </c>
      <c r="C123" s="11" t="s">
        <v>12</v>
      </c>
      <c r="D123" s="11" t="s">
        <v>13</v>
      </c>
      <c r="E123" s="10">
        <v>0.0</v>
      </c>
      <c r="F123" s="12" t="s">
        <v>263</v>
      </c>
      <c r="G123" s="13"/>
      <c r="H123" s="77"/>
      <c r="I123" s="77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</row>
    <row r="124" ht="39.0" customHeight="1">
      <c r="A124" s="57" t="s">
        <v>270</v>
      </c>
      <c r="B124" s="27" t="s">
        <v>271</v>
      </c>
      <c r="C124" s="11" t="s">
        <v>12</v>
      </c>
      <c r="D124" s="11" t="s">
        <v>13</v>
      </c>
      <c r="E124" s="11">
        <v>4.0</v>
      </c>
      <c r="F124" s="12" t="s">
        <v>251</v>
      </c>
      <c r="G124" s="13"/>
      <c r="H124" s="79"/>
      <c r="I124" s="1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</row>
    <row r="125" ht="21.75" customHeight="1">
      <c r="A125" s="80" t="s">
        <v>272</v>
      </c>
      <c r="B125" s="31" t="s">
        <v>273</v>
      </c>
      <c r="C125" s="11" t="s">
        <v>12</v>
      </c>
      <c r="D125" s="11" t="s">
        <v>13</v>
      </c>
      <c r="E125" s="11">
        <v>3.0</v>
      </c>
      <c r="F125" s="12"/>
      <c r="G125" s="13"/>
      <c r="H125" s="15"/>
      <c r="I125" s="1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</row>
    <row r="126" ht="15.75" customHeight="1">
      <c r="A126" s="80" t="s">
        <v>274</v>
      </c>
      <c r="B126" s="31" t="s">
        <v>275</v>
      </c>
      <c r="C126" s="11" t="s">
        <v>12</v>
      </c>
      <c r="D126" s="11" t="s">
        <v>13</v>
      </c>
      <c r="E126" s="11">
        <v>1.0</v>
      </c>
      <c r="F126" s="12"/>
      <c r="G126" s="13"/>
      <c r="H126" s="15"/>
      <c r="I126" s="1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</row>
    <row r="127" ht="42.75" customHeight="1">
      <c r="A127" s="71" t="s">
        <v>276</v>
      </c>
      <c r="B127" s="27" t="s">
        <v>277</v>
      </c>
      <c r="C127" s="11" t="s">
        <v>12</v>
      </c>
      <c r="D127" s="11" t="s">
        <v>13</v>
      </c>
      <c r="E127" s="81">
        <v>44.0</v>
      </c>
      <c r="F127" s="12" t="s">
        <v>278</v>
      </c>
      <c r="G127" s="13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ht="33.0" customHeight="1">
      <c r="A128" s="71" t="s">
        <v>279</v>
      </c>
      <c r="B128" s="27" t="s">
        <v>280</v>
      </c>
      <c r="C128" s="11" t="s">
        <v>12</v>
      </c>
      <c r="D128" s="11" t="s">
        <v>13</v>
      </c>
      <c r="E128" s="29">
        <v>22.0</v>
      </c>
      <c r="F128" s="29" t="s">
        <v>281</v>
      </c>
      <c r="G128" s="20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ht="24.75" customHeight="1">
      <c r="A129" s="71" t="s">
        <v>282</v>
      </c>
      <c r="B129" s="31" t="s">
        <v>283</v>
      </c>
      <c r="C129" s="11" t="s">
        <v>12</v>
      </c>
      <c r="D129" s="11" t="s">
        <v>13</v>
      </c>
      <c r="E129" s="35">
        <v>0.0</v>
      </c>
      <c r="F129" s="29" t="s">
        <v>281</v>
      </c>
      <c r="G129" s="13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ht="24.75" customHeight="1">
      <c r="A130" s="71" t="s">
        <v>284</v>
      </c>
      <c r="B130" s="31" t="s">
        <v>285</v>
      </c>
      <c r="C130" s="11" t="s">
        <v>12</v>
      </c>
      <c r="D130" s="11" t="s">
        <v>13</v>
      </c>
      <c r="E130" s="35">
        <v>6.0</v>
      </c>
      <c r="F130" s="29" t="s">
        <v>281</v>
      </c>
      <c r="G130" s="13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ht="24.75" customHeight="1">
      <c r="A131" s="71" t="s">
        <v>286</v>
      </c>
      <c r="B131" s="31" t="s">
        <v>287</v>
      </c>
      <c r="C131" s="11" t="s">
        <v>12</v>
      </c>
      <c r="D131" s="11" t="s">
        <v>13</v>
      </c>
      <c r="E131" s="35">
        <v>12.0</v>
      </c>
      <c r="F131" s="29" t="s">
        <v>281</v>
      </c>
      <c r="G131" s="13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ht="24.75" customHeight="1">
      <c r="A132" s="71" t="s">
        <v>286</v>
      </c>
      <c r="B132" s="31" t="s">
        <v>288</v>
      </c>
      <c r="C132" s="11" t="s">
        <v>12</v>
      </c>
      <c r="D132" s="11" t="s">
        <v>13</v>
      </c>
      <c r="E132" s="35">
        <v>4.0</v>
      </c>
      <c r="F132" s="29" t="s">
        <v>281</v>
      </c>
      <c r="G132" s="13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ht="24.75" customHeight="1">
      <c r="A133" s="71"/>
      <c r="B133" s="31" t="s">
        <v>289</v>
      </c>
      <c r="C133" s="11" t="s">
        <v>12</v>
      </c>
      <c r="D133" s="11" t="s">
        <v>13</v>
      </c>
      <c r="E133" s="35">
        <v>0.0</v>
      </c>
      <c r="F133" s="29" t="s">
        <v>281</v>
      </c>
      <c r="G133" s="13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ht="33.75" customHeight="1">
      <c r="A134" s="71"/>
      <c r="B134" s="31" t="s">
        <v>290</v>
      </c>
      <c r="C134" s="11" t="s">
        <v>12</v>
      </c>
      <c r="D134" s="11" t="s">
        <v>13</v>
      </c>
      <c r="E134" s="35">
        <v>1.0</v>
      </c>
      <c r="F134" s="29" t="s">
        <v>281</v>
      </c>
      <c r="G134" s="13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ht="24.75" customHeight="1">
      <c r="A135" s="71" t="s">
        <v>282</v>
      </c>
      <c r="B135" s="31" t="s">
        <v>283</v>
      </c>
      <c r="C135" s="11" t="s">
        <v>12</v>
      </c>
      <c r="D135" s="11" t="s">
        <v>13</v>
      </c>
      <c r="E135" s="35">
        <v>0.0</v>
      </c>
      <c r="F135" s="29" t="s">
        <v>281</v>
      </c>
      <c r="G135" s="13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ht="24.75" customHeight="1">
      <c r="A136" s="71" t="s">
        <v>284</v>
      </c>
      <c r="B136" s="31" t="s">
        <v>285</v>
      </c>
      <c r="C136" s="11" t="s">
        <v>12</v>
      </c>
      <c r="D136" s="11" t="s">
        <v>13</v>
      </c>
      <c r="E136" s="35">
        <v>1.0</v>
      </c>
      <c r="F136" s="29" t="s">
        <v>281</v>
      </c>
      <c r="G136" s="13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ht="24.75" customHeight="1">
      <c r="A137" s="71" t="s">
        <v>286</v>
      </c>
      <c r="B137" s="31" t="s">
        <v>291</v>
      </c>
      <c r="C137" s="11" t="s">
        <v>12</v>
      </c>
      <c r="D137" s="11" t="s">
        <v>13</v>
      </c>
      <c r="E137" s="35">
        <v>0.0</v>
      </c>
      <c r="F137" s="29" t="s">
        <v>281</v>
      </c>
      <c r="G137" s="13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ht="24.75" customHeight="1">
      <c r="A138" s="71" t="s">
        <v>292</v>
      </c>
      <c r="B138" s="31" t="s">
        <v>288</v>
      </c>
      <c r="C138" s="11" t="s">
        <v>12</v>
      </c>
      <c r="D138" s="11" t="s">
        <v>13</v>
      </c>
      <c r="E138" s="35">
        <v>0.0</v>
      </c>
      <c r="F138" s="29" t="s">
        <v>281</v>
      </c>
      <c r="G138" s="13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ht="24.75" customHeight="1">
      <c r="A139" s="71" t="s">
        <v>293</v>
      </c>
      <c r="B139" s="31" t="s">
        <v>289</v>
      </c>
      <c r="C139" s="11" t="s">
        <v>12</v>
      </c>
      <c r="D139" s="11" t="s">
        <v>13</v>
      </c>
      <c r="E139" s="35">
        <v>0.0</v>
      </c>
      <c r="F139" s="29" t="s">
        <v>281</v>
      </c>
      <c r="G139" s="13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ht="42.0" customHeight="1">
      <c r="A140" s="71" t="s">
        <v>294</v>
      </c>
      <c r="B140" s="31" t="s">
        <v>295</v>
      </c>
      <c r="C140" s="11" t="s">
        <v>12</v>
      </c>
      <c r="D140" s="11" t="s">
        <v>13</v>
      </c>
      <c r="E140" s="11">
        <v>0.0</v>
      </c>
      <c r="F140" s="12" t="s">
        <v>69</v>
      </c>
      <c r="G140" s="46"/>
    </row>
    <row r="141" ht="35.25" customHeight="1">
      <c r="A141" s="71" t="s">
        <v>296</v>
      </c>
      <c r="B141" s="31" t="s">
        <v>275</v>
      </c>
      <c r="C141" s="11" t="s">
        <v>12</v>
      </c>
      <c r="D141" s="11" t="s">
        <v>13</v>
      </c>
      <c r="E141" s="11">
        <v>2.0</v>
      </c>
      <c r="F141" s="12" t="s">
        <v>297</v>
      </c>
      <c r="G141" s="13"/>
    </row>
    <row r="142" ht="30.75" customHeight="1">
      <c r="A142" s="71" t="s">
        <v>298</v>
      </c>
      <c r="B142" s="31" t="s">
        <v>299</v>
      </c>
      <c r="C142" s="11" t="s">
        <v>12</v>
      </c>
      <c r="D142" s="11" t="s">
        <v>13</v>
      </c>
      <c r="E142" s="35">
        <v>8.0</v>
      </c>
      <c r="F142" s="29" t="s">
        <v>281</v>
      </c>
      <c r="G142" s="13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ht="24.75" customHeight="1">
      <c r="A143" s="71" t="s">
        <v>300</v>
      </c>
      <c r="B143" s="31" t="s">
        <v>283</v>
      </c>
      <c r="C143" s="11" t="s">
        <v>12</v>
      </c>
      <c r="D143" s="11" t="s">
        <v>13</v>
      </c>
      <c r="E143" s="35">
        <v>2.0</v>
      </c>
      <c r="F143" s="29" t="s">
        <v>281</v>
      </c>
      <c r="G143" s="13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ht="24.75" customHeight="1">
      <c r="A144" s="71" t="s">
        <v>301</v>
      </c>
      <c r="B144" s="31" t="s">
        <v>285</v>
      </c>
      <c r="C144" s="11" t="s">
        <v>12</v>
      </c>
      <c r="D144" s="11" t="s">
        <v>13</v>
      </c>
      <c r="E144" s="35">
        <v>2.0</v>
      </c>
      <c r="F144" s="29" t="s">
        <v>281</v>
      </c>
      <c r="G144" s="13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ht="24.75" customHeight="1">
      <c r="A145" s="71" t="s">
        <v>302</v>
      </c>
      <c r="B145" s="31" t="s">
        <v>291</v>
      </c>
      <c r="C145" s="11" t="s">
        <v>12</v>
      </c>
      <c r="D145" s="11" t="s">
        <v>13</v>
      </c>
      <c r="E145" s="35">
        <v>3.0</v>
      </c>
      <c r="F145" s="29" t="s">
        <v>281</v>
      </c>
      <c r="G145" s="13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ht="24.75" customHeight="1">
      <c r="A146" s="71" t="s">
        <v>303</v>
      </c>
      <c r="B146" s="31" t="s">
        <v>288</v>
      </c>
      <c r="C146" s="11" t="s">
        <v>12</v>
      </c>
      <c r="D146" s="11" t="s">
        <v>13</v>
      </c>
      <c r="E146" s="35">
        <v>1.0</v>
      </c>
      <c r="F146" s="29" t="s">
        <v>281</v>
      </c>
      <c r="G146" s="13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ht="24.75" customHeight="1">
      <c r="A147" s="71" t="s">
        <v>304</v>
      </c>
      <c r="B147" s="31" t="s">
        <v>289</v>
      </c>
      <c r="C147" s="11" t="s">
        <v>12</v>
      </c>
      <c r="D147" s="11" t="s">
        <v>13</v>
      </c>
      <c r="E147" s="35">
        <v>0.0</v>
      </c>
      <c r="F147" s="29" t="s">
        <v>281</v>
      </c>
      <c r="G147" s="13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ht="42.0" customHeight="1">
      <c r="A148" s="71" t="s">
        <v>305</v>
      </c>
      <c r="B148" s="31" t="s">
        <v>295</v>
      </c>
      <c r="C148" s="11" t="s">
        <v>12</v>
      </c>
      <c r="D148" s="11" t="s">
        <v>13</v>
      </c>
      <c r="E148" s="11">
        <v>0.0</v>
      </c>
      <c r="F148" s="12" t="s">
        <v>69</v>
      </c>
      <c r="G148" s="46"/>
    </row>
    <row r="149" ht="35.25" customHeight="1">
      <c r="A149" s="71" t="s">
        <v>306</v>
      </c>
      <c r="B149" s="31" t="s">
        <v>275</v>
      </c>
      <c r="C149" s="11" t="s">
        <v>12</v>
      </c>
      <c r="D149" s="11" t="s">
        <v>13</v>
      </c>
      <c r="E149" s="11">
        <v>8.0</v>
      </c>
      <c r="F149" s="12" t="s">
        <v>297</v>
      </c>
      <c r="G149" s="13"/>
    </row>
    <row r="150" ht="44.25" customHeight="1">
      <c r="A150" s="71" t="s">
        <v>307</v>
      </c>
      <c r="B150" s="27" t="s">
        <v>308</v>
      </c>
      <c r="C150" s="11" t="s">
        <v>12</v>
      </c>
      <c r="D150" s="11" t="s">
        <v>13</v>
      </c>
      <c r="E150" s="35">
        <v>1.0</v>
      </c>
      <c r="F150" s="12" t="s">
        <v>309</v>
      </c>
      <c r="G150" s="13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ht="33.75" customHeight="1">
      <c r="A151" s="71" t="s">
        <v>310</v>
      </c>
      <c r="B151" s="31" t="s">
        <v>311</v>
      </c>
      <c r="C151" s="82" t="s">
        <v>12</v>
      </c>
      <c r="D151" s="82" t="s">
        <v>13</v>
      </c>
      <c r="E151" s="82">
        <v>0.0</v>
      </c>
      <c r="F151" s="82" t="s">
        <v>312</v>
      </c>
      <c r="G151" s="83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ht="24.75" customHeight="1">
      <c r="A152" s="71" t="s">
        <v>313</v>
      </c>
      <c r="B152" s="31" t="s">
        <v>314</v>
      </c>
      <c r="C152" s="82" t="s">
        <v>12</v>
      </c>
      <c r="D152" s="82" t="s">
        <v>13</v>
      </c>
      <c r="E152" s="84">
        <v>1.0</v>
      </c>
      <c r="F152" s="82" t="s">
        <v>312</v>
      </c>
      <c r="G152" s="83"/>
      <c r="H152" s="15"/>
      <c r="I152" s="15"/>
      <c r="J152" s="1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</row>
    <row r="153" ht="24.75" customHeight="1">
      <c r="A153" s="71" t="s">
        <v>315</v>
      </c>
      <c r="B153" s="31" t="s">
        <v>316</v>
      </c>
      <c r="C153" s="82" t="s">
        <v>12</v>
      </c>
      <c r="D153" s="82" t="s">
        <v>13</v>
      </c>
      <c r="E153" s="82">
        <v>0.0</v>
      </c>
      <c r="F153" s="82" t="s">
        <v>312</v>
      </c>
      <c r="G153" s="83"/>
      <c r="H153" s="15"/>
      <c r="I153" s="15"/>
      <c r="J153" s="1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</row>
    <row r="154" ht="24.75" customHeight="1">
      <c r="A154" s="71" t="s">
        <v>317</v>
      </c>
      <c r="B154" s="31" t="s">
        <v>318</v>
      </c>
      <c r="C154" s="82" t="s">
        <v>12</v>
      </c>
      <c r="D154" s="82" t="s">
        <v>13</v>
      </c>
      <c r="E154" s="82">
        <v>0.0</v>
      </c>
      <c r="F154" s="82" t="s">
        <v>312</v>
      </c>
      <c r="G154" s="83"/>
      <c r="H154" s="15"/>
      <c r="I154" s="15"/>
      <c r="J154" s="1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</row>
    <row r="155" ht="30.75" customHeight="1">
      <c r="A155" s="71" t="s">
        <v>319</v>
      </c>
      <c r="B155" s="31" t="s">
        <v>320</v>
      </c>
      <c r="C155" s="82" t="s">
        <v>12</v>
      </c>
      <c r="D155" s="82" t="s">
        <v>13</v>
      </c>
      <c r="E155" s="82">
        <v>0.0</v>
      </c>
      <c r="F155" s="82" t="s">
        <v>312</v>
      </c>
      <c r="G155" s="83"/>
      <c r="H155" s="15"/>
      <c r="I155" s="15"/>
      <c r="J155" s="1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30.75" customHeight="1">
      <c r="A156" s="71" t="s">
        <v>321</v>
      </c>
      <c r="B156" s="31" t="s">
        <v>322</v>
      </c>
      <c r="C156" s="82" t="s">
        <v>12</v>
      </c>
      <c r="D156" s="82" t="s">
        <v>13</v>
      </c>
      <c r="E156" s="82">
        <v>0.0</v>
      </c>
      <c r="F156" s="82" t="s">
        <v>74</v>
      </c>
      <c r="G156" s="83"/>
      <c r="H156" s="15"/>
      <c r="I156" s="15"/>
      <c r="J156" s="1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</row>
    <row r="157" ht="30.75" customHeight="1">
      <c r="A157" s="71" t="s">
        <v>323</v>
      </c>
      <c r="B157" s="31" t="s">
        <v>324</v>
      </c>
      <c r="C157" s="82" t="s">
        <v>12</v>
      </c>
      <c r="D157" s="82" t="s">
        <v>13</v>
      </c>
      <c r="E157" s="82">
        <v>0.0</v>
      </c>
      <c r="F157" s="82" t="s">
        <v>312</v>
      </c>
      <c r="G157" s="83"/>
      <c r="H157" s="15"/>
      <c r="I157" s="15"/>
      <c r="J157" s="1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</row>
    <row r="158" ht="27.0" customHeight="1">
      <c r="A158" s="71" t="s">
        <v>325</v>
      </c>
      <c r="B158" s="31" t="s">
        <v>326</v>
      </c>
      <c r="C158" s="82" t="s">
        <v>12</v>
      </c>
      <c r="D158" s="82" t="s">
        <v>13</v>
      </c>
      <c r="E158" s="85">
        <v>0.0</v>
      </c>
      <c r="F158" s="86" t="s">
        <v>74</v>
      </c>
      <c r="G158" s="83"/>
      <c r="H158" s="15"/>
      <c r="I158" s="15"/>
      <c r="J158" s="1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</row>
    <row r="159" ht="27.0" customHeight="1">
      <c r="A159" s="71" t="s">
        <v>327</v>
      </c>
      <c r="B159" s="31" t="s">
        <v>328</v>
      </c>
      <c r="C159" s="82" t="s">
        <v>12</v>
      </c>
      <c r="D159" s="82" t="s">
        <v>13</v>
      </c>
      <c r="E159" s="85">
        <v>0.0</v>
      </c>
      <c r="F159" s="86" t="s">
        <v>74</v>
      </c>
      <c r="G159" s="83"/>
      <c r="H159" s="15"/>
      <c r="I159" s="15"/>
      <c r="J159" s="1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</row>
    <row r="160" ht="27.0" customHeight="1">
      <c r="A160" s="71" t="s">
        <v>329</v>
      </c>
      <c r="B160" s="31" t="s">
        <v>330</v>
      </c>
      <c r="C160" s="82" t="s">
        <v>12</v>
      </c>
      <c r="D160" s="82" t="s">
        <v>13</v>
      </c>
      <c r="E160" s="85">
        <v>0.0</v>
      </c>
      <c r="F160" s="86" t="s">
        <v>74</v>
      </c>
      <c r="G160" s="83"/>
      <c r="H160" s="15"/>
      <c r="I160" s="15"/>
      <c r="J160" s="1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</row>
    <row r="161" ht="27.0" customHeight="1">
      <c r="A161" s="71" t="s">
        <v>331</v>
      </c>
      <c r="B161" s="31" t="s">
        <v>332</v>
      </c>
      <c r="C161" s="82" t="s">
        <v>12</v>
      </c>
      <c r="D161" s="82" t="s">
        <v>13</v>
      </c>
      <c r="E161" s="85">
        <v>0.0</v>
      </c>
      <c r="F161" s="86" t="s">
        <v>74</v>
      </c>
      <c r="G161" s="83"/>
      <c r="H161" s="15"/>
      <c r="I161" s="15"/>
      <c r="J161" s="1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</row>
    <row r="162" ht="42.0" customHeight="1">
      <c r="A162" s="71" t="s">
        <v>333</v>
      </c>
      <c r="B162" s="31" t="s">
        <v>334</v>
      </c>
      <c r="C162" s="82" t="s">
        <v>12</v>
      </c>
      <c r="D162" s="82" t="s">
        <v>13</v>
      </c>
      <c r="E162" s="85">
        <v>0.0</v>
      </c>
      <c r="F162" s="86" t="s">
        <v>74</v>
      </c>
      <c r="G162" s="83"/>
    </row>
    <row r="163" ht="30.0" customHeight="1">
      <c r="A163" s="71" t="s">
        <v>335</v>
      </c>
      <c r="B163" s="27" t="s">
        <v>336</v>
      </c>
      <c r="C163" s="11" t="s">
        <v>12</v>
      </c>
      <c r="D163" s="11" t="s">
        <v>13</v>
      </c>
      <c r="E163" s="11">
        <v>1.0</v>
      </c>
      <c r="F163" s="12" t="s">
        <v>337</v>
      </c>
      <c r="G163" s="13"/>
    </row>
    <row r="164" ht="40.5" customHeight="1">
      <c r="A164" s="71" t="s">
        <v>338</v>
      </c>
      <c r="B164" s="27" t="s">
        <v>339</v>
      </c>
      <c r="C164" s="11" t="s">
        <v>12</v>
      </c>
      <c r="D164" s="11" t="s">
        <v>13</v>
      </c>
      <c r="E164" s="11">
        <v>12.0</v>
      </c>
      <c r="F164" s="12" t="s">
        <v>337</v>
      </c>
      <c r="G164" s="13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ht="49.5" customHeight="1">
      <c r="A165" s="71" t="s">
        <v>340</v>
      </c>
      <c r="B165" s="27" t="s">
        <v>341</v>
      </c>
      <c r="C165" s="11" t="s">
        <v>12</v>
      </c>
      <c r="D165" s="11" t="s">
        <v>13</v>
      </c>
      <c r="E165" s="11">
        <v>0.0</v>
      </c>
      <c r="F165" s="12" t="s">
        <v>263</v>
      </c>
      <c r="G165" s="13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ht="32.25" customHeight="1">
      <c r="A166" s="87" t="s">
        <v>342</v>
      </c>
      <c r="B166" s="31" t="s">
        <v>343</v>
      </c>
      <c r="C166" s="11" t="s">
        <v>12</v>
      </c>
      <c r="D166" s="11" t="s">
        <v>13</v>
      </c>
      <c r="E166" s="11">
        <v>0.0</v>
      </c>
      <c r="F166" s="12" t="s">
        <v>263</v>
      </c>
      <c r="G166" s="13"/>
    </row>
    <row r="167" ht="32.25" customHeight="1">
      <c r="A167" s="87" t="s">
        <v>344</v>
      </c>
      <c r="B167" s="31" t="s">
        <v>345</v>
      </c>
      <c r="C167" s="11" t="s">
        <v>12</v>
      </c>
      <c r="D167" s="11" t="s">
        <v>13</v>
      </c>
      <c r="E167" s="11">
        <v>0.0</v>
      </c>
      <c r="F167" s="12" t="s">
        <v>263</v>
      </c>
      <c r="G167" s="13"/>
    </row>
    <row r="168" ht="31.5" customHeight="1">
      <c r="A168" s="87" t="s">
        <v>346</v>
      </c>
      <c r="B168" s="31" t="s">
        <v>347</v>
      </c>
      <c r="C168" s="11" t="s">
        <v>12</v>
      </c>
      <c r="D168" s="11" t="s">
        <v>13</v>
      </c>
      <c r="E168" s="11">
        <v>0.0</v>
      </c>
      <c r="F168" s="12" t="s">
        <v>263</v>
      </c>
      <c r="G168" s="13"/>
    </row>
    <row r="169" ht="35.25" customHeight="1">
      <c r="A169" s="87" t="s">
        <v>348</v>
      </c>
      <c r="B169" s="27" t="s">
        <v>349</v>
      </c>
      <c r="C169" s="11" t="s">
        <v>12</v>
      </c>
      <c r="D169" s="11" t="s">
        <v>13</v>
      </c>
      <c r="E169" s="81">
        <v>18.0</v>
      </c>
      <c r="F169" s="12" t="s">
        <v>251</v>
      </c>
      <c r="G169" s="13"/>
    </row>
    <row r="170" ht="37.5" customHeight="1">
      <c r="A170" s="87" t="s">
        <v>350</v>
      </c>
      <c r="B170" s="31" t="s">
        <v>273</v>
      </c>
      <c r="C170" s="11" t="s">
        <v>12</v>
      </c>
      <c r="D170" s="11" t="s">
        <v>13</v>
      </c>
      <c r="E170" s="11">
        <v>0.0</v>
      </c>
      <c r="F170" s="12" t="s">
        <v>263</v>
      </c>
      <c r="G170" s="13"/>
    </row>
    <row r="171" ht="31.5" customHeight="1">
      <c r="A171" s="87" t="s">
        <v>351</v>
      </c>
      <c r="B171" s="31" t="s">
        <v>275</v>
      </c>
      <c r="C171" s="11" t="s">
        <v>12</v>
      </c>
      <c r="D171" s="11" t="s">
        <v>13</v>
      </c>
      <c r="E171" s="81">
        <v>0.0</v>
      </c>
      <c r="F171" s="12" t="s">
        <v>69</v>
      </c>
      <c r="G171" s="13"/>
    </row>
    <row r="172" ht="36.75" customHeight="1">
      <c r="A172" s="87" t="s">
        <v>352</v>
      </c>
      <c r="B172" s="27" t="s">
        <v>353</v>
      </c>
      <c r="C172" s="11" t="s">
        <v>12</v>
      </c>
      <c r="D172" s="11" t="s">
        <v>13</v>
      </c>
      <c r="E172" s="35">
        <v>0.0</v>
      </c>
      <c r="F172" s="35" t="s">
        <v>118</v>
      </c>
      <c r="G172" s="13"/>
      <c r="H172" s="15"/>
      <c r="I172" s="1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</row>
    <row r="173" ht="36.75" customHeight="1">
      <c r="A173" s="87" t="s">
        <v>354</v>
      </c>
      <c r="B173" s="88" t="s">
        <v>355</v>
      </c>
      <c r="C173" s="11" t="s">
        <v>12</v>
      </c>
      <c r="D173" s="11" t="s">
        <v>13</v>
      </c>
      <c r="E173" s="35">
        <v>0.0</v>
      </c>
      <c r="F173" s="35" t="s">
        <v>118</v>
      </c>
      <c r="G173" s="13"/>
      <c r="H173" s="15"/>
      <c r="I173" s="1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</row>
    <row r="174" ht="27.0" customHeight="1">
      <c r="A174" s="87" t="s">
        <v>356</v>
      </c>
      <c r="B174" s="34" t="s">
        <v>357</v>
      </c>
      <c r="C174" s="11" t="s">
        <v>12</v>
      </c>
      <c r="D174" s="11" t="s">
        <v>13</v>
      </c>
      <c r="E174" s="11">
        <v>6.0</v>
      </c>
      <c r="F174" s="11" t="s">
        <v>337</v>
      </c>
      <c r="G174" s="13"/>
    </row>
    <row r="175" ht="41.25" customHeight="1">
      <c r="A175" s="87" t="s">
        <v>358</v>
      </c>
      <c r="B175" s="27" t="s">
        <v>359</v>
      </c>
      <c r="C175" s="82" t="s">
        <v>12</v>
      </c>
      <c r="D175" s="82" t="s">
        <v>13</v>
      </c>
      <c r="E175" s="89">
        <v>0.0</v>
      </c>
      <c r="F175" s="29" t="s">
        <v>360</v>
      </c>
      <c r="G175" s="82"/>
    </row>
    <row r="176" ht="15.75" customHeight="1">
      <c r="A176" s="90"/>
      <c r="B176" s="91" t="s">
        <v>361</v>
      </c>
      <c r="C176" s="59"/>
      <c r="D176" s="59"/>
      <c r="E176" s="60"/>
      <c r="F176" s="60"/>
      <c r="G176" s="13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</row>
    <row r="177" ht="15.75" customHeight="1">
      <c r="A177" s="90"/>
      <c r="B177" s="91" t="s">
        <v>362</v>
      </c>
      <c r="C177" s="59"/>
      <c r="D177" s="59"/>
      <c r="E177" s="60"/>
      <c r="F177" s="60"/>
      <c r="G177" s="13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</row>
    <row r="178" ht="44.25" customHeight="1">
      <c r="A178" s="57" t="s">
        <v>3</v>
      </c>
      <c r="B178" s="93" t="s">
        <v>363</v>
      </c>
      <c r="C178" s="94" t="s">
        <v>5</v>
      </c>
      <c r="D178" s="94" t="s">
        <v>6</v>
      </c>
      <c r="E178" s="94" t="s">
        <v>7</v>
      </c>
      <c r="F178" s="95" t="s">
        <v>8</v>
      </c>
      <c r="G178" s="94" t="s">
        <v>153</v>
      </c>
    </row>
    <row r="179" ht="45.75" customHeight="1">
      <c r="A179" s="57" t="s">
        <v>364</v>
      </c>
      <c r="B179" s="27" t="s">
        <v>365</v>
      </c>
      <c r="C179" s="11" t="s">
        <v>12</v>
      </c>
      <c r="D179" s="11" t="s">
        <v>13</v>
      </c>
      <c r="E179" s="35">
        <v>0.0</v>
      </c>
      <c r="F179" s="96" t="s">
        <v>366</v>
      </c>
      <c r="G179" s="13"/>
    </row>
    <row r="180" ht="54.75" customHeight="1">
      <c r="A180" s="57" t="s">
        <v>367</v>
      </c>
      <c r="B180" s="31" t="s">
        <v>273</v>
      </c>
      <c r="C180" s="11" t="s">
        <v>12</v>
      </c>
      <c r="D180" s="11" t="s">
        <v>13</v>
      </c>
      <c r="E180" s="35">
        <v>0.0</v>
      </c>
      <c r="F180" s="96" t="s">
        <v>368</v>
      </c>
      <c r="G180" s="13"/>
    </row>
    <row r="181" ht="46.5" customHeight="1">
      <c r="A181" s="57" t="s">
        <v>369</v>
      </c>
      <c r="B181" s="34" t="s">
        <v>370</v>
      </c>
      <c r="C181" s="11" t="s">
        <v>371</v>
      </c>
      <c r="D181" s="11" t="s">
        <v>13</v>
      </c>
      <c r="E181" s="37">
        <v>0.0</v>
      </c>
      <c r="F181" s="97" t="s">
        <v>69</v>
      </c>
      <c r="G181" s="13"/>
    </row>
    <row r="182" ht="46.5" customHeight="1">
      <c r="A182" s="57" t="s">
        <v>372</v>
      </c>
      <c r="B182" s="27" t="s">
        <v>373</v>
      </c>
      <c r="C182" s="11" t="s">
        <v>12</v>
      </c>
      <c r="D182" s="11" t="s">
        <v>13</v>
      </c>
      <c r="E182" s="37">
        <v>2.0</v>
      </c>
      <c r="F182" s="98" t="s">
        <v>374</v>
      </c>
      <c r="G182" s="13"/>
    </row>
    <row r="183" ht="44.25" customHeight="1">
      <c r="A183" s="57" t="s">
        <v>375</v>
      </c>
      <c r="B183" s="31" t="s">
        <v>376</v>
      </c>
      <c r="C183" s="11" t="s">
        <v>12</v>
      </c>
      <c r="D183" s="11" t="s">
        <v>13</v>
      </c>
      <c r="E183" s="35">
        <v>0.0</v>
      </c>
      <c r="F183" s="99" t="s">
        <v>374</v>
      </c>
      <c r="G183" s="13"/>
    </row>
    <row r="184" ht="40.5" customHeight="1">
      <c r="A184" s="57" t="s">
        <v>377</v>
      </c>
      <c r="B184" s="34" t="s">
        <v>378</v>
      </c>
      <c r="C184" s="11" t="s">
        <v>12</v>
      </c>
      <c r="D184" s="11" t="s">
        <v>13</v>
      </c>
      <c r="E184" s="35">
        <v>0.0</v>
      </c>
      <c r="F184" s="99" t="s">
        <v>374</v>
      </c>
      <c r="G184" s="13"/>
    </row>
    <row r="185" ht="49.5" customHeight="1">
      <c r="A185" s="57" t="s">
        <v>379</v>
      </c>
      <c r="B185" s="31" t="s">
        <v>376</v>
      </c>
      <c r="C185" s="11" t="s">
        <v>12</v>
      </c>
      <c r="D185" s="11" t="s">
        <v>13</v>
      </c>
      <c r="E185" s="35">
        <v>0.0</v>
      </c>
      <c r="F185" s="99" t="s">
        <v>374</v>
      </c>
      <c r="G185" s="13"/>
    </row>
    <row r="186" ht="33.0" customHeight="1">
      <c r="A186" s="57" t="s">
        <v>380</v>
      </c>
      <c r="B186" s="34" t="s">
        <v>381</v>
      </c>
      <c r="C186" s="11" t="s">
        <v>12</v>
      </c>
      <c r="D186" s="11" t="s">
        <v>13</v>
      </c>
      <c r="E186" s="35">
        <v>2.0</v>
      </c>
      <c r="F186" s="99" t="s">
        <v>374</v>
      </c>
      <c r="G186" s="13"/>
    </row>
    <row r="187" ht="45.0" customHeight="1">
      <c r="A187" s="57" t="s">
        <v>382</v>
      </c>
      <c r="B187" s="31" t="s">
        <v>376</v>
      </c>
      <c r="C187" s="11" t="s">
        <v>12</v>
      </c>
      <c r="D187" s="11" t="s">
        <v>13</v>
      </c>
      <c r="E187" s="35">
        <v>0.0</v>
      </c>
      <c r="F187" s="99" t="s">
        <v>374</v>
      </c>
      <c r="G187" s="13"/>
    </row>
    <row r="188" ht="72.0" customHeight="1">
      <c r="A188" s="57" t="s">
        <v>383</v>
      </c>
      <c r="B188" s="27" t="s">
        <v>384</v>
      </c>
      <c r="C188" s="11" t="s">
        <v>385</v>
      </c>
      <c r="D188" s="11" t="s">
        <v>109</v>
      </c>
      <c r="E188" s="35">
        <v>1.0</v>
      </c>
      <c r="F188" s="100" t="s">
        <v>386</v>
      </c>
      <c r="G188" s="13"/>
      <c r="H188" s="15"/>
      <c r="I188" s="15"/>
      <c r="J188" s="1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</row>
    <row r="189" ht="27.0" customHeight="1">
      <c r="A189" s="57" t="s">
        <v>387</v>
      </c>
      <c r="B189" s="101" t="s">
        <v>388</v>
      </c>
      <c r="C189" s="11" t="s">
        <v>385</v>
      </c>
      <c r="D189" s="11" t="s">
        <v>109</v>
      </c>
      <c r="E189" s="35">
        <v>1.0</v>
      </c>
      <c r="F189" s="100" t="s">
        <v>389</v>
      </c>
      <c r="G189" s="13"/>
      <c r="H189" s="15"/>
      <c r="I189" s="15"/>
      <c r="J189" s="1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</row>
    <row r="190" ht="27.0" customHeight="1">
      <c r="A190" s="57" t="s">
        <v>390</v>
      </c>
      <c r="B190" s="27" t="s">
        <v>391</v>
      </c>
      <c r="C190" s="10" t="s">
        <v>12</v>
      </c>
      <c r="D190" s="11" t="s">
        <v>109</v>
      </c>
      <c r="E190" s="35">
        <v>0.0</v>
      </c>
      <c r="F190" s="96" t="s">
        <v>392</v>
      </c>
      <c r="G190" s="13"/>
      <c r="H190" s="15"/>
      <c r="I190" s="15"/>
      <c r="J190" s="1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</row>
    <row r="191" ht="27.0" customHeight="1">
      <c r="A191" s="57" t="s">
        <v>393</v>
      </c>
      <c r="B191" s="27" t="s">
        <v>394</v>
      </c>
      <c r="C191" s="11" t="s">
        <v>12</v>
      </c>
      <c r="D191" s="11" t="s">
        <v>109</v>
      </c>
      <c r="E191" s="35">
        <v>7.0</v>
      </c>
      <c r="F191" s="96" t="s">
        <v>395</v>
      </c>
      <c r="G191" s="13"/>
      <c r="H191" s="15"/>
      <c r="I191" s="15"/>
      <c r="J191" s="1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</row>
    <row r="192" ht="45.0" customHeight="1">
      <c r="A192" s="57" t="s">
        <v>396</v>
      </c>
      <c r="B192" s="31" t="s">
        <v>273</v>
      </c>
      <c r="C192" s="11" t="s">
        <v>12</v>
      </c>
      <c r="D192" s="11" t="s">
        <v>13</v>
      </c>
      <c r="E192" s="35">
        <v>0.0</v>
      </c>
      <c r="F192" s="96" t="s">
        <v>397</v>
      </c>
      <c r="G192" s="13"/>
    </row>
    <row r="193" ht="45.0" customHeight="1">
      <c r="A193" s="57" t="s">
        <v>398</v>
      </c>
      <c r="B193" s="27" t="s">
        <v>399</v>
      </c>
      <c r="C193" s="11" t="s">
        <v>12</v>
      </c>
      <c r="D193" s="11" t="s">
        <v>109</v>
      </c>
      <c r="E193" s="35">
        <v>0.0</v>
      </c>
      <c r="F193" s="100" t="s">
        <v>400</v>
      </c>
      <c r="G193" s="13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ht="30.0" customHeight="1">
      <c r="A194" s="57" t="s">
        <v>401</v>
      </c>
      <c r="B194" s="31" t="s">
        <v>273</v>
      </c>
      <c r="C194" s="11" t="s">
        <v>12</v>
      </c>
      <c r="D194" s="11" t="s">
        <v>13</v>
      </c>
      <c r="E194" s="37">
        <v>0.0</v>
      </c>
      <c r="F194" s="102" t="s">
        <v>402</v>
      </c>
      <c r="G194" s="13"/>
    </row>
    <row r="195" ht="60.0" customHeight="1">
      <c r="A195" s="57" t="s">
        <v>403</v>
      </c>
      <c r="B195" s="27" t="s">
        <v>404</v>
      </c>
      <c r="C195" s="11" t="s">
        <v>12</v>
      </c>
      <c r="D195" s="11" t="s">
        <v>109</v>
      </c>
      <c r="E195" s="37">
        <v>0.0</v>
      </c>
      <c r="F195" s="102" t="s">
        <v>405</v>
      </c>
      <c r="G195" s="103"/>
    </row>
    <row r="196" ht="30.0" customHeight="1">
      <c r="A196" s="57" t="s">
        <v>406</v>
      </c>
      <c r="B196" s="27" t="s">
        <v>407</v>
      </c>
      <c r="C196" s="11" t="s">
        <v>12</v>
      </c>
      <c r="D196" s="11" t="s">
        <v>109</v>
      </c>
      <c r="E196" s="37">
        <v>0.0</v>
      </c>
      <c r="F196" s="102" t="s">
        <v>408</v>
      </c>
      <c r="G196" s="13"/>
    </row>
    <row r="197" ht="30.0" customHeight="1">
      <c r="A197" s="57" t="s">
        <v>409</v>
      </c>
      <c r="B197" s="31" t="s">
        <v>410</v>
      </c>
      <c r="C197" s="11" t="s">
        <v>12</v>
      </c>
      <c r="D197" s="11" t="s">
        <v>109</v>
      </c>
      <c r="E197" s="37">
        <v>0.0</v>
      </c>
      <c r="F197" s="102" t="s">
        <v>402</v>
      </c>
      <c r="G197" s="13"/>
    </row>
    <row r="198" ht="45.0" customHeight="1">
      <c r="A198" s="57" t="s">
        <v>411</v>
      </c>
      <c r="B198" s="27" t="s">
        <v>412</v>
      </c>
      <c r="C198" s="11" t="s">
        <v>12</v>
      </c>
      <c r="D198" s="11" t="s">
        <v>109</v>
      </c>
      <c r="E198" s="37">
        <v>0.0</v>
      </c>
      <c r="F198" s="102" t="s">
        <v>413</v>
      </c>
      <c r="G198" s="13"/>
    </row>
    <row r="199" ht="30.0" customHeight="1">
      <c r="A199" s="57" t="s">
        <v>414</v>
      </c>
      <c r="B199" s="27" t="s">
        <v>415</v>
      </c>
      <c r="C199" s="11" t="s">
        <v>12</v>
      </c>
      <c r="D199" s="11" t="s">
        <v>109</v>
      </c>
      <c r="E199" s="37">
        <v>0.0</v>
      </c>
      <c r="F199" s="102" t="s">
        <v>416</v>
      </c>
      <c r="G199" s="13"/>
    </row>
    <row r="200" ht="30.0" customHeight="1">
      <c r="A200" s="57" t="s">
        <v>417</v>
      </c>
      <c r="B200" s="27" t="s">
        <v>418</v>
      </c>
      <c r="C200" s="11" t="s">
        <v>12</v>
      </c>
      <c r="D200" s="11" t="s">
        <v>109</v>
      </c>
      <c r="E200" s="37">
        <v>0.0</v>
      </c>
      <c r="F200" s="98" t="s">
        <v>419</v>
      </c>
      <c r="G200" s="13"/>
    </row>
    <row r="201" ht="30.0" customHeight="1">
      <c r="A201" s="57" t="s">
        <v>420</v>
      </c>
      <c r="B201" s="27" t="s">
        <v>421</v>
      </c>
      <c r="C201" s="11" t="s">
        <v>12</v>
      </c>
      <c r="D201" s="11" t="s">
        <v>109</v>
      </c>
      <c r="E201" s="37">
        <v>0.0</v>
      </c>
      <c r="F201" s="98" t="s">
        <v>37</v>
      </c>
      <c r="G201" s="13"/>
    </row>
    <row r="202" ht="30.0" customHeight="1">
      <c r="A202" s="57" t="s">
        <v>422</v>
      </c>
      <c r="B202" s="27" t="s">
        <v>423</v>
      </c>
      <c r="C202" s="82" t="s">
        <v>61</v>
      </c>
      <c r="D202" s="82" t="s">
        <v>13</v>
      </c>
      <c r="E202" s="104" t="s">
        <v>424</v>
      </c>
      <c r="F202" s="12" t="s">
        <v>425</v>
      </c>
      <c r="G202" s="82"/>
    </row>
    <row r="203" ht="75.0" customHeight="1">
      <c r="A203" s="57" t="s">
        <v>426</v>
      </c>
      <c r="B203" s="34" t="s">
        <v>427</v>
      </c>
      <c r="C203" s="11" t="s">
        <v>12</v>
      </c>
      <c r="D203" s="11" t="s">
        <v>13</v>
      </c>
      <c r="E203" s="11">
        <v>1.0</v>
      </c>
      <c r="F203" s="11" t="s">
        <v>428</v>
      </c>
      <c r="G203" s="13"/>
    </row>
    <row r="204" ht="75.0" customHeight="1">
      <c r="A204" s="57" t="s">
        <v>429</v>
      </c>
      <c r="B204" s="31" t="s">
        <v>430</v>
      </c>
      <c r="C204" s="11" t="s">
        <v>12</v>
      </c>
      <c r="D204" s="11" t="s">
        <v>13</v>
      </c>
      <c r="E204" s="11">
        <v>0.0</v>
      </c>
      <c r="F204" s="11" t="s">
        <v>428</v>
      </c>
      <c r="G204" s="13"/>
    </row>
    <row r="205" ht="30.0" customHeight="1">
      <c r="A205" s="57" t="s">
        <v>431</v>
      </c>
      <c r="B205" s="34" t="s">
        <v>432</v>
      </c>
      <c r="C205" s="11" t="s">
        <v>12</v>
      </c>
      <c r="D205" s="11" t="s">
        <v>13</v>
      </c>
      <c r="E205" s="11">
        <v>0.0</v>
      </c>
      <c r="F205" s="11" t="s">
        <v>433</v>
      </c>
      <c r="G205" s="13"/>
    </row>
    <row r="206" ht="30.0" customHeight="1">
      <c r="A206" s="57" t="s">
        <v>434</v>
      </c>
      <c r="B206" s="31" t="s">
        <v>355</v>
      </c>
      <c r="C206" s="11" t="s">
        <v>12</v>
      </c>
      <c r="D206" s="11" t="s">
        <v>13</v>
      </c>
      <c r="E206" s="11">
        <v>0.0</v>
      </c>
      <c r="F206" s="11" t="s">
        <v>433</v>
      </c>
      <c r="G206" s="13"/>
    </row>
    <row r="207" ht="43.5" customHeight="1">
      <c r="A207" s="9"/>
      <c r="B207" s="25" t="s">
        <v>435</v>
      </c>
      <c r="C207" s="8" t="s">
        <v>5</v>
      </c>
      <c r="D207" s="8" t="s">
        <v>6</v>
      </c>
      <c r="E207" s="8" t="s">
        <v>7</v>
      </c>
      <c r="F207" s="26" t="s">
        <v>8</v>
      </c>
      <c r="G207" s="26" t="s">
        <v>9</v>
      </c>
    </row>
    <row r="208" ht="96.0" customHeight="1">
      <c r="A208" s="105" t="s">
        <v>436</v>
      </c>
      <c r="B208" s="27" t="s">
        <v>437</v>
      </c>
      <c r="C208" s="11" t="s">
        <v>61</v>
      </c>
      <c r="D208" s="82" t="s">
        <v>438</v>
      </c>
      <c r="E208" s="35">
        <v>8.0</v>
      </c>
      <c r="F208" s="29" t="s">
        <v>69</v>
      </c>
      <c r="G208" s="13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ht="15.75" customHeight="1">
      <c r="A209" s="106"/>
      <c r="B209" s="58"/>
      <c r="C209" s="59"/>
      <c r="D209" s="59"/>
      <c r="E209" s="60"/>
      <c r="F209" s="60"/>
      <c r="G209" s="13"/>
    </row>
    <row r="210" ht="33.75" customHeight="1">
      <c r="A210" s="9"/>
      <c r="B210" s="25" t="s">
        <v>439</v>
      </c>
      <c r="C210" s="8" t="s">
        <v>5</v>
      </c>
      <c r="D210" s="8" t="s">
        <v>6</v>
      </c>
      <c r="E210" s="8" t="s">
        <v>7</v>
      </c>
      <c r="F210" s="26" t="s">
        <v>8</v>
      </c>
      <c r="G210" s="26" t="s">
        <v>153</v>
      </c>
    </row>
    <row r="211" ht="30.0" customHeight="1">
      <c r="A211" s="9" t="s">
        <v>440</v>
      </c>
      <c r="B211" s="27" t="s">
        <v>441</v>
      </c>
      <c r="C211" s="81"/>
      <c r="D211" s="11" t="s">
        <v>442</v>
      </c>
      <c r="E211" s="81">
        <v>0.0</v>
      </c>
      <c r="F211" s="12" t="s">
        <v>443</v>
      </c>
      <c r="G211" s="81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ht="30.0" customHeight="1">
      <c r="A212" s="9"/>
      <c r="B212" s="27"/>
      <c r="C212" s="81"/>
      <c r="D212" s="11" t="s">
        <v>444</v>
      </c>
      <c r="E212" s="81">
        <v>0.0</v>
      </c>
      <c r="F212" s="12" t="s">
        <v>443</v>
      </c>
      <c r="G212" s="81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</row>
    <row r="213" ht="25.5" customHeight="1">
      <c r="A213" s="105" t="s">
        <v>445</v>
      </c>
      <c r="B213" s="27" t="s">
        <v>446</v>
      </c>
      <c r="C213" s="11" t="s">
        <v>12</v>
      </c>
      <c r="D213" s="11" t="s">
        <v>447</v>
      </c>
      <c r="E213" s="11">
        <v>2.0</v>
      </c>
      <c r="F213" s="12" t="s">
        <v>443</v>
      </c>
      <c r="G213" s="13"/>
    </row>
    <row r="214" ht="25.5" customHeight="1">
      <c r="A214" s="105"/>
      <c r="B214" s="27"/>
      <c r="C214" s="11" t="s">
        <v>12</v>
      </c>
      <c r="D214" s="11" t="s">
        <v>444</v>
      </c>
      <c r="E214" s="11">
        <v>2.0</v>
      </c>
      <c r="F214" s="12" t="s">
        <v>443</v>
      </c>
      <c r="G214" s="13"/>
    </row>
    <row r="215" ht="25.5" customHeight="1">
      <c r="A215" s="105" t="s">
        <v>448</v>
      </c>
      <c r="B215" s="27" t="s">
        <v>449</v>
      </c>
      <c r="C215" s="11" t="s">
        <v>12</v>
      </c>
      <c r="D215" s="11" t="s">
        <v>447</v>
      </c>
      <c r="E215" s="11">
        <v>0.0</v>
      </c>
      <c r="F215" s="12" t="s">
        <v>443</v>
      </c>
      <c r="G215" s="13"/>
    </row>
    <row r="216" ht="25.5" customHeight="1">
      <c r="A216" s="105"/>
      <c r="B216" s="27"/>
      <c r="C216" s="11" t="s">
        <v>12</v>
      </c>
      <c r="D216" s="11" t="s">
        <v>444</v>
      </c>
      <c r="E216" s="11">
        <v>0.0</v>
      </c>
      <c r="F216" s="12" t="s">
        <v>443</v>
      </c>
      <c r="G216" s="13"/>
    </row>
    <row r="217" ht="25.5" customHeight="1">
      <c r="A217" s="105" t="s">
        <v>450</v>
      </c>
      <c r="B217" s="27" t="s">
        <v>451</v>
      </c>
      <c r="C217" s="11" t="s">
        <v>12</v>
      </c>
      <c r="D217" s="11" t="s">
        <v>447</v>
      </c>
      <c r="E217" s="11">
        <v>0.0</v>
      </c>
      <c r="F217" s="12" t="s">
        <v>37</v>
      </c>
      <c r="G217" s="13"/>
    </row>
    <row r="218" ht="25.5" customHeight="1">
      <c r="A218" s="105"/>
      <c r="B218" s="27"/>
      <c r="C218" s="11" t="s">
        <v>12</v>
      </c>
      <c r="D218" s="11" t="s">
        <v>444</v>
      </c>
      <c r="E218" s="11">
        <v>0.0</v>
      </c>
      <c r="F218" s="12" t="s">
        <v>37</v>
      </c>
      <c r="G218" s="13"/>
    </row>
    <row r="219" ht="25.5" customHeight="1">
      <c r="A219" s="105" t="s">
        <v>452</v>
      </c>
      <c r="B219" s="27" t="s">
        <v>453</v>
      </c>
      <c r="C219" s="11" t="s">
        <v>12</v>
      </c>
      <c r="D219" s="11" t="s">
        <v>447</v>
      </c>
      <c r="E219" s="11">
        <v>4.0</v>
      </c>
      <c r="F219" s="12" t="s">
        <v>37</v>
      </c>
      <c r="G219" s="13"/>
    </row>
    <row r="220" ht="25.5" customHeight="1">
      <c r="A220" s="105"/>
      <c r="B220" s="27"/>
      <c r="C220" s="11" t="s">
        <v>12</v>
      </c>
      <c r="D220" s="11" t="s">
        <v>444</v>
      </c>
      <c r="E220" s="11">
        <v>4.0</v>
      </c>
      <c r="F220" s="12" t="s">
        <v>37</v>
      </c>
      <c r="G220" s="13"/>
    </row>
    <row r="221" ht="25.5" customHeight="1">
      <c r="A221" s="105" t="s">
        <v>454</v>
      </c>
      <c r="B221" s="27" t="s">
        <v>455</v>
      </c>
      <c r="C221" s="11" t="s">
        <v>12</v>
      </c>
      <c r="D221" s="11" t="s">
        <v>447</v>
      </c>
      <c r="E221" s="11">
        <v>0.0</v>
      </c>
      <c r="F221" s="12" t="s">
        <v>456</v>
      </c>
      <c r="G221" s="13"/>
    </row>
    <row r="222" ht="25.5" customHeight="1">
      <c r="A222" s="105"/>
      <c r="B222" s="27"/>
      <c r="C222" s="11" t="s">
        <v>12</v>
      </c>
      <c r="D222" s="11" t="s">
        <v>444</v>
      </c>
      <c r="E222" s="11">
        <v>0.0</v>
      </c>
      <c r="F222" s="12" t="s">
        <v>456</v>
      </c>
      <c r="G222" s="13"/>
    </row>
    <row r="223" ht="25.5" customHeight="1">
      <c r="A223" s="105" t="s">
        <v>457</v>
      </c>
      <c r="B223" s="27" t="s">
        <v>458</v>
      </c>
      <c r="C223" s="11" t="s">
        <v>12</v>
      </c>
      <c r="D223" s="11" t="s">
        <v>447</v>
      </c>
      <c r="E223" s="11">
        <v>0.0</v>
      </c>
      <c r="F223" s="12" t="s">
        <v>459</v>
      </c>
      <c r="G223" s="13"/>
    </row>
    <row r="224" ht="25.5" customHeight="1">
      <c r="A224" s="105"/>
      <c r="B224" s="27"/>
      <c r="C224" s="11" t="s">
        <v>12</v>
      </c>
      <c r="D224" s="11" t="s">
        <v>444</v>
      </c>
      <c r="E224" s="11">
        <v>0.0</v>
      </c>
      <c r="F224" s="12" t="s">
        <v>459</v>
      </c>
      <c r="G224" s="13"/>
    </row>
    <row r="225" ht="25.5" customHeight="1">
      <c r="A225" s="105" t="s">
        <v>460</v>
      </c>
      <c r="B225" s="27" t="s">
        <v>461</v>
      </c>
      <c r="C225" s="11" t="s">
        <v>12</v>
      </c>
      <c r="D225" s="11" t="s">
        <v>447</v>
      </c>
      <c r="E225" s="11">
        <v>1.0</v>
      </c>
      <c r="F225" s="12" t="s">
        <v>106</v>
      </c>
      <c r="G225" s="13"/>
    </row>
    <row r="226" ht="25.5" customHeight="1">
      <c r="A226" s="105"/>
      <c r="B226" s="27"/>
      <c r="C226" s="11" t="s">
        <v>12</v>
      </c>
      <c r="D226" s="11" t="s">
        <v>444</v>
      </c>
      <c r="E226" s="11">
        <v>1.0</v>
      </c>
      <c r="F226" s="12" t="s">
        <v>106</v>
      </c>
      <c r="G226" s="13"/>
    </row>
    <row r="227" ht="25.5" customHeight="1">
      <c r="A227" s="105" t="s">
        <v>462</v>
      </c>
      <c r="B227" s="27" t="s">
        <v>463</v>
      </c>
      <c r="C227" s="11" t="s">
        <v>12</v>
      </c>
      <c r="D227" s="11" t="s">
        <v>447</v>
      </c>
      <c r="E227" s="42">
        <v>0.0</v>
      </c>
      <c r="F227" s="107" t="s">
        <v>263</v>
      </c>
      <c r="G227" s="13"/>
    </row>
    <row r="228" ht="25.5" customHeight="1">
      <c r="A228" s="105"/>
      <c r="B228" s="27"/>
      <c r="C228" s="11" t="s">
        <v>12</v>
      </c>
      <c r="D228" s="11" t="s">
        <v>444</v>
      </c>
      <c r="E228" s="42">
        <v>0.0</v>
      </c>
      <c r="F228" s="107" t="s">
        <v>263</v>
      </c>
      <c r="G228" s="13"/>
    </row>
    <row r="229" ht="25.5" customHeight="1">
      <c r="A229" s="105" t="s">
        <v>464</v>
      </c>
      <c r="B229" s="27" t="s">
        <v>465</v>
      </c>
      <c r="C229" s="11" t="s">
        <v>12</v>
      </c>
      <c r="D229" s="11" t="s">
        <v>447</v>
      </c>
      <c r="E229" s="42">
        <v>2.75</v>
      </c>
      <c r="F229" s="107" t="s">
        <v>210</v>
      </c>
      <c r="G229" s="13"/>
    </row>
    <row r="230" ht="25.5" customHeight="1">
      <c r="A230" s="105"/>
      <c r="B230" s="27"/>
      <c r="C230" s="11" t="s">
        <v>12</v>
      </c>
      <c r="D230" s="11" t="s">
        <v>444</v>
      </c>
      <c r="E230" s="42">
        <v>4.0</v>
      </c>
      <c r="F230" s="107" t="s">
        <v>210</v>
      </c>
      <c r="G230" s="13"/>
    </row>
    <row r="231" ht="25.5" customHeight="1">
      <c r="A231" s="105" t="s">
        <v>466</v>
      </c>
      <c r="B231" s="27" t="s">
        <v>467</v>
      </c>
      <c r="C231" s="11" t="s">
        <v>12</v>
      </c>
      <c r="D231" s="11" t="s">
        <v>447</v>
      </c>
      <c r="E231" s="37">
        <v>1.0</v>
      </c>
      <c r="F231" s="39" t="s">
        <v>468</v>
      </c>
      <c r="G231" s="13"/>
    </row>
    <row r="232" ht="25.5" customHeight="1">
      <c r="A232" s="105"/>
      <c r="B232" s="27"/>
      <c r="C232" s="11" t="s">
        <v>12</v>
      </c>
      <c r="D232" s="11" t="s">
        <v>444</v>
      </c>
      <c r="E232" s="37">
        <v>1.0</v>
      </c>
      <c r="F232" s="39" t="s">
        <v>468</v>
      </c>
      <c r="G232" s="13"/>
    </row>
    <row r="233" ht="25.5" customHeight="1">
      <c r="A233" s="105" t="s">
        <v>469</v>
      </c>
      <c r="B233" s="27" t="s">
        <v>470</v>
      </c>
      <c r="C233" s="11" t="s">
        <v>12</v>
      </c>
      <c r="D233" s="11" t="s">
        <v>447</v>
      </c>
      <c r="E233" s="37">
        <v>0.0</v>
      </c>
      <c r="F233" s="39" t="s">
        <v>468</v>
      </c>
      <c r="G233" s="13"/>
    </row>
    <row r="234" ht="25.5" customHeight="1">
      <c r="A234" s="105"/>
      <c r="B234" s="27"/>
      <c r="C234" s="11" t="s">
        <v>12</v>
      </c>
      <c r="D234" s="11" t="s">
        <v>444</v>
      </c>
      <c r="E234" s="37">
        <v>0.0</v>
      </c>
      <c r="F234" s="39" t="s">
        <v>468</v>
      </c>
      <c r="G234" s="13"/>
    </row>
    <row r="235" ht="25.5" customHeight="1">
      <c r="A235" s="105" t="s">
        <v>471</v>
      </c>
      <c r="B235" s="27" t="s">
        <v>472</v>
      </c>
      <c r="C235" s="11" t="s">
        <v>12</v>
      </c>
      <c r="D235" s="11" t="s">
        <v>447</v>
      </c>
      <c r="E235" s="37">
        <v>0.0</v>
      </c>
      <c r="F235" s="39" t="s">
        <v>251</v>
      </c>
      <c r="G235" s="13"/>
    </row>
    <row r="236" ht="25.5" customHeight="1">
      <c r="A236" s="105"/>
      <c r="B236" s="27"/>
      <c r="C236" s="11" t="s">
        <v>12</v>
      </c>
      <c r="D236" s="11" t="s">
        <v>444</v>
      </c>
      <c r="E236" s="37">
        <v>0.0</v>
      </c>
      <c r="F236" s="39" t="s">
        <v>251</v>
      </c>
      <c r="G236" s="13"/>
    </row>
    <row r="237" ht="25.5" customHeight="1">
      <c r="A237" s="105" t="s">
        <v>473</v>
      </c>
      <c r="B237" s="27" t="s">
        <v>474</v>
      </c>
      <c r="C237" s="11" t="s">
        <v>12</v>
      </c>
      <c r="D237" s="11" t="s">
        <v>447</v>
      </c>
      <c r="E237" s="37">
        <v>0.0</v>
      </c>
      <c r="F237" s="39" t="s">
        <v>251</v>
      </c>
      <c r="G237" s="13"/>
    </row>
    <row r="238" ht="25.5" customHeight="1">
      <c r="A238" s="105"/>
      <c r="B238" s="27"/>
      <c r="C238" s="11" t="s">
        <v>12</v>
      </c>
      <c r="D238" s="11" t="s">
        <v>444</v>
      </c>
      <c r="E238" s="37">
        <v>0.0</v>
      </c>
      <c r="F238" s="39" t="s">
        <v>251</v>
      </c>
      <c r="G238" s="13"/>
    </row>
    <row r="239" ht="25.5" customHeight="1">
      <c r="A239" s="105" t="s">
        <v>475</v>
      </c>
      <c r="B239" s="27" t="s">
        <v>476</v>
      </c>
      <c r="C239" s="11" t="s">
        <v>12</v>
      </c>
      <c r="D239" s="11" t="s">
        <v>447</v>
      </c>
      <c r="E239" s="37">
        <v>0.0</v>
      </c>
      <c r="F239" s="39" t="s">
        <v>251</v>
      </c>
      <c r="G239" s="13"/>
    </row>
    <row r="240" ht="25.5" customHeight="1">
      <c r="A240" s="105"/>
      <c r="B240" s="27"/>
      <c r="C240" s="11" t="s">
        <v>12</v>
      </c>
      <c r="D240" s="11" t="s">
        <v>444</v>
      </c>
      <c r="E240" s="37">
        <v>0.0</v>
      </c>
      <c r="F240" s="39" t="s">
        <v>251</v>
      </c>
      <c r="G240" s="13"/>
    </row>
    <row r="241" ht="25.5" customHeight="1">
      <c r="A241" s="105" t="s">
        <v>477</v>
      </c>
      <c r="B241" s="27" t="s">
        <v>478</v>
      </c>
      <c r="C241" s="11" t="s">
        <v>12</v>
      </c>
      <c r="D241" s="11" t="s">
        <v>447</v>
      </c>
      <c r="E241" s="37">
        <v>4.0</v>
      </c>
      <c r="F241" s="39" t="s">
        <v>251</v>
      </c>
      <c r="G241" s="13"/>
    </row>
    <row r="242" ht="25.5" customHeight="1">
      <c r="A242" s="105"/>
      <c r="B242" s="108"/>
      <c r="C242" s="11" t="s">
        <v>12</v>
      </c>
      <c r="D242" s="11" t="s">
        <v>444</v>
      </c>
      <c r="E242" s="37">
        <v>3.0</v>
      </c>
      <c r="F242" s="39" t="s">
        <v>251</v>
      </c>
      <c r="G242" s="13"/>
    </row>
    <row r="243" ht="25.5" customHeight="1">
      <c r="A243" s="105" t="s">
        <v>479</v>
      </c>
      <c r="B243" s="27" t="s">
        <v>480</v>
      </c>
      <c r="C243" s="11" t="s">
        <v>12</v>
      </c>
      <c r="D243" s="11" t="s">
        <v>447</v>
      </c>
      <c r="E243" s="37">
        <v>0.0</v>
      </c>
      <c r="F243" s="39" t="s">
        <v>251</v>
      </c>
      <c r="G243" s="13"/>
    </row>
    <row r="244" ht="25.5" customHeight="1">
      <c r="A244" s="105"/>
      <c r="B244" s="27"/>
      <c r="C244" s="11" t="s">
        <v>12</v>
      </c>
      <c r="D244" s="11" t="s">
        <v>444</v>
      </c>
      <c r="E244" s="37">
        <v>0.0</v>
      </c>
      <c r="F244" s="39" t="s">
        <v>251</v>
      </c>
      <c r="G244" s="13"/>
    </row>
    <row r="245" ht="25.5" customHeight="1">
      <c r="A245" s="105" t="s">
        <v>481</v>
      </c>
      <c r="B245" s="27" t="s">
        <v>482</v>
      </c>
      <c r="C245" s="11" t="s">
        <v>12</v>
      </c>
      <c r="D245" s="11" t="s">
        <v>447</v>
      </c>
      <c r="E245" s="37">
        <v>0.0</v>
      </c>
      <c r="F245" s="39" t="s">
        <v>21</v>
      </c>
      <c r="G245" s="13"/>
    </row>
    <row r="246" ht="25.5" customHeight="1">
      <c r="A246" s="105"/>
      <c r="B246" s="27"/>
      <c r="C246" s="11" t="s">
        <v>12</v>
      </c>
      <c r="D246" s="11" t="s">
        <v>444</v>
      </c>
      <c r="E246" s="37">
        <v>0.0</v>
      </c>
      <c r="F246" s="39" t="s">
        <v>21</v>
      </c>
      <c r="G246" s="13"/>
    </row>
    <row r="247" ht="25.5" customHeight="1">
      <c r="A247" s="105" t="s">
        <v>483</v>
      </c>
      <c r="B247" s="27" t="s">
        <v>484</v>
      </c>
      <c r="C247" s="11" t="s">
        <v>12</v>
      </c>
      <c r="D247" s="11" t="s">
        <v>447</v>
      </c>
      <c r="E247" s="11">
        <v>1.0</v>
      </c>
      <c r="F247" s="39" t="s">
        <v>21</v>
      </c>
      <c r="G247" s="13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ht="25.5" customHeight="1">
      <c r="A248" s="105"/>
      <c r="B248" s="27"/>
      <c r="C248" s="11" t="s">
        <v>12</v>
      </c>
      <c r="D248" s="11" t="s">
        <v>444</v>
      </c>
      <c r="E248" s="11">
        <v>1.0</v>
      </c>
      <c r="F248" s="39" t="s">
        <v>21</v>
      </c>
      <c r="G248" s="13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ht="25.5" customHeight="1">
      <c r="A249" s="105" t="s">
        <v>485</v>
      </c>
      <c r="B249" s="27" t="s">
        <v>486</v>
      </c>
      <c r="C249" s="11" t="s">
        <v>12</v>
      </c>
      <c r="D249" s="11" t="s">
        <v>447</v>
      </c>
      <c r="E249" s="11">
        <v>15.0</v>
      </c>
      <c r="F249" s="12" t="s">
        <v>21</v>
      </c>
      <c r="G249" s="13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ht="25.5" customHeight="1">
      <c r="A250" s="105"/>
      <c r="B250" s="27"/>
      <c r="C250" s="11" t="s">
        <v>12</v>
      </c>
      <c r="D250" s="11" t="s">
        <v>444</v>
      </c>
      <c r="E250" s="11">
        <v>15.0</v>
      </c>
      <c r="F250" s="12" t="s">
        <v>21</v>
      </c>
      <c r="G250" s="13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ht="25.5" customHeight="1">
      <c r="A251" s="105" t="s">
        <v>487</v>
      </c>
      <c r="B251" s="27" t="s">
        <v>488</v>
      </c>
      <c r="C251" s="11" t="s">
        <v>12</v>
      </c>
      <c r="D251" s="11" t="s">
        <v>447</v>
      </c>
      <c r="E251" s="35">
        <v>1.0</v>
      </c>
      <c r="F251" s="29" t="s">
        <v>489</v>
      </c>
      <c r="G251" s="13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ht="25.5" customHeight="1">
      <c r="A252" s="105"/>
      <c r="B252" s="27"/>
      <c r="C252" s="11" t="s">
        <v>12</v>
      </c>
      <c r="D252" s="11" t="s">
        <v>444</v>
      </c>
      <c r="E252" s="35">
        <v>1.0</v>
      </c>
      <c r="F252" s="29" t="s">
        <v>489</v>
      </c>
      <c r="G252" s="13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ht="25.5" customHeight="1">
      <c r="A253" s="105" t="s">
        <v>490</v>
      </c>
      <c r="B253" s="27" t="s">
        <v>491</v>
      </c>
      <c r="C253" s="11" t="s">
        <v>12</v>
      </c>
      <c r="D253" s="11" t="s">
        <v>447</v>
      </c>
      <c r="E253" s="35">
        <v>0.0</v>
      </c>
      <c r="F253" s="29" t="s">
        <v>489</v>
      </c>
      <c r="G253" s="13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ht="25.5" customHeight="1">
      <c r="A254" s="105"/>
      <c r="B254" s="27"/>
      <c r="C254" s="11" t="s">
        <v>12</v>
      </c>
      <c r="D254" s="11" t="s">
        <v>444</v>
      </c>
      <c r="E254" s="35">
        <v>0.0</v>
      </c>
      <c r="F254" s="29" t="s">
        <v>489</v>
      </c>
      <c r="G254" s="13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 ht="30.0" customHeight="1">
      <c r="A255" s="105" t="s">
        <v>492</v>
      </c>
      <c r="B255" s="27" t="s">
        <v>493</v>
      </c>
      <c r="C255" s="11" t="s">
        <v>12</v>
      </c>
      <c r="D255" s="11" t="s">
        <v>447</v>
      </c>
      <c r="E255" s="35">
        <v>0.0</v>
      </c>
      <c r="F255" s="29" t="s">
        <v>52</v>
      </c>
      <c r="G255" s="13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 ht="30.0" customHeight="1">
      <c r="A256" s="105"/>
      <c r="B256" s="27"/>
      <c r="C256" s="11" t="s">
        <v>12</v>
      </c>
      <c r="D256" s="11" t="s">
        <v>444</v>
      </c>
      <c r="E256" s="35">
        <v>0.0</v>
      </c>
      <c r="F256" s="29" t="s">
        <v>52</v>
      </c>
      <c r="G256" s="13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 ht="30.0" customHeight="1">
      <c r="A257" s="105" t="s">
        <v>494</v>
      </c>
      <c r="B257" s="31" t="s">
        <v>495</v>
      </c>
      <c r="C257" s="11" t="s">
        <v>12</v>
      </c>
      <c r="D257" s="11" t="s">
        <v>447</v>
      </c>
      <c r="E257" s="35">
        <v>0.0</v>
      </c>
      <c r="F257" s="29" t="s">
        <v>52</v>
      </c>
      <c r="G257" s="13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ht="25.5" customHeight="1">
      <c r="A258" s="105"/>
      <c r="B258" s="27"/>
      <c r="C258" s="11" t="s">
        <v>12</v>
      </c>
      <c r="D258" s="11" t="s">
        <v>444</v>
      </c>
      <c r="E258" s="35">
        <v>1.0</v>
      </c>
      <c r="F258" s="29" t="s">
        <v>52</v>
      </c>
      <c r="G258" s="13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ht="15.75" customHeight="1">
      <c r="A259" s="15"/>
      <c r="B259" s="15"/>
      <c r="E259" s="109"/>
      <c r="F259" s="109"/>
    </row>
    <row r="260" ht="15.75" customHeight="1">
      <c r="A260" s="15"/>
      <c r="B260" s="15"/>
      <c r="E260" s="109"/>
      <c r="F260" s="109"/>
    </row>
    <row r="261" ht="15.75" customHeight="1">
      <c r="A261" s="15"/>
      <c r="B261" s="15"/>
      <c r="E261" s="109"/>
      <c r="F261" s="109"/>
    </row>
    <row r="262" ht="15.75" customHeight="1">
      <c r="A262" s="15"/>
      <c r="B262" s="15"/>
      <c r="E262" s="109"/>
      <c r="F262" s="109"/>
    </row>
    <row r="263" ht="15.75" customHeight="1">
      <c r="A263" s="15"/>
      <c r="B263" s="15"/>
      <c r="E263" s="109"/>
      <c r="F263" s="109"/>
    </row>
    <row r="264" ht="15.75" customHeight="1">
      <c r="A264" s="15"/>
      <c r="B264" s="15"/>
      <c r="E264" s="109"/>
      <c r="F264" s="109"/>
    </row>
    <row r="265" ht="15.75" customHeight="1">
      <c r="A265" s="15"/>
      <c r="B265" s="15"/>
      <c r="E265" s="109"/>
      <c r="F265" s="109"/>
    </row>
    <row r="266" ht="15.75" customHeight="1">
      <c r="A266" s="15"/>
      <c r="B266" s="15"/>
      <c r="E266" s="109"/>
      <c r="F266" s="109"/>
    </row>
    <row r="267" ht="15.75" customHeight="1">
      <c r="A267" s="15"/>
      <c r="B267" s="15"/>
      <c r="E267" s="109"/>
      <c r="F267" s="109"/>
    </row>
    <row r="268" ht="15.75" customHeight="1">
      <c r="A268" s="15"/>
      <c r="B268" s="15"/>
      <c r="E268" s="109"/>
      <c r="F268" s="109"/>
    </row>
    <row r="269" ht="15.75" customHeight="1">
      <c r="A269" s="15"/>
      <c r="B269" s="15"/>
      <c r="E269" s="109"/>
      <c r="F269" s="109"/>
    </row>
    <row r="270" ht="15.75" customHeight="1">
      <c r="A270" s="15"/>
      <c r="B270" s="15"/>
      <c r="E270" s="109"/>
      <c r="F270" s="109"/>
    </row>
    <row r="271" ht="15.75" customHeight="1">
      <c r="A271" s="15"/>
      <c r="B271" s="15"/>
      <c r="E271" s="109"/>
      <c r="F271" s="109"/>
    </row>
    <row r="272" ht="15.75" customHeight="1">
      <c r="A272" s="15"/>
      <c r="B272" s="15"/>
      <c r="E272" s="109"/>
      <c r="F272" s="109"/>
    </row>
    <row r="273" ht="15.75" customHeight="1">
      <c r="A273" s="15"/>
      <c r="B273" s="15"/>
      <c r="E273" s="109"/>
      <c r="F273" s="109"/>
    </row>
    <row r="274" ht="15.75" customHeight="1">
      <c r="A274" s="15"/>
      <c r="B274" s="15"/>
      <c r="E274" s="109"/>
      <c r="F274" s="109"/>
    </row>
    <row r="275" ht="15.75" customHeight="1">
      <c r="A275" s="15"/>
      <c r="B275" s="15"/>
      <c r="E275" s="109"/>
      <c r="F275" s="109"/>
    </row>
    <row r="276" ht="15.75" customHeight="1">
      <c r="A276" s="15"/>
      <c r="B276" s="15"/>
      <c r="E276" s="109"/>
      <c r="F276" s="109"/>
    </row>
    <row r="277" ht="15.75" customHeight="1">
      <c r="A277" s="15"/>
      <c r="B277" s="15"/>
      <c r="E277" s="109"/>
      <c r="F277" s="109"/>
    </row>
    <row r="278" ht="15.75" customHeight="1">
      <c r="A278" s="15"/>
      <c r="B278" s="15"/>
      <c r="E278" s="109"/>
      <c r="F278" s="109"/>
    </row>
    <row r="279" ht="15.75" customHeight="1">
      <c r="A279" s="15"/>
      <c r="B279" s="15"/>
      <c r="E279" s="109"/>
      <c r="F279" s="109"/>
    </row>
    <row r="280" ht="15.75" customHeight="1">
      <c r="A280" s="15"/>
      <c r="B280" s="15"/>
      <c r="E280" s="109"/>
      <c r="F280" s="109"/>
    </row>
    <row r="281" ht="15.75" customHeight="1">
      <c r="A281" s="15"/>
      <c r="B281" s="15"/>
      <c r="E281" s="109"/>
      <c r="F281" s="109"/>
    </row>
    <row r="282" ht="15.75" customHeight="1">
      <c r="A282" s="15"/>
      <c r="B282" s="15"/>
      <c r="E282" s="109"/>
      <c r="F282" s="109"/>
    </row>
    <row r="283" ht="15.75" customHeight="1">
      <c r="A283" s="15"/>
      <c r="B283" s="15"/>
      <c r="E283" s="109"/>
      <c r="F283" s="109"/>
    </row>
    <row r="284" ht="15.75" customHeight="1">
      <c r="A284" s="15"/>
      <c r="B284" s="15"/>
      <c r="E284" s="109"/>
      <c r="F284" s="109"/>
    </row>
    <row r="285" ht="15.75" customHeight="1">
      <c r="A285" s="15"/>
      <c r="B285" s="15"/>
      <c r="E285" s="109"/>
      <c r="F285" s="109"/>
    </row>
    <row r="286" ht="15.75" customHeight="1">
      <c r="A286" s="15"/>
      <c r="B286" s="15"/>
      <c r="E286" s="109"/>
      <c r="F286" s="109"/>
    </row>
    <row r="287" ht="15.75" customHeight="1">
      <c r="A287" s="15"/>
      <c r="B287" s="15"/>
      <c r="E287" s="109"/>
      <c r="F287" s="109"/>
    </row>
    <row r="288" ht="15.75" customHeight="1">
      <c r="A288" s="15"/>
      <c r="B288" s="15"/>
      <c r="E288" s="109"/>
      <c r="F288" s="109"/>
    </row>
    <row r="289" ht="15.75" customHeight="1">
      <c r="A289" s="15"/>
      <c r="B289" s="15"/>
      <c r="E289" s="109"/>
      <c r="F289" s="109"/>
    </row>
    <row r="290" ht="15.75" customHeight="1">
      <c r="A290" s="15"/>
      <c r="B290" s="15"/>
      <c r="E290" s="109"/>
      <c r="F290" s="109"/>
    </row>
    <row r="291" ht="15.75" customHeight="1">
      <c r="A291" s="15"/>
      <c r="B291" s="15"/>
      <c r="E291" s="109"/>
      <c r="F291" s="109"/>
    </row>
    <row r="292" ht="15.75" customHeight="1">
      <c r="A292" s="15"/>
      <c r="B292" s="15"/>
      <c r="E292" s="109"/>
      <c r="F292" s="109"/>
    </row>
    <row r="293" ht="15.75" customHeight="1">
      <c r="A293" s="15"/>
      <c r="B293" s="15"/>
      <c r="E293" s="109"/>
      <c r="F293" s="109"/>
    </row>
    <row r="294" ht="15.75" customHeight="1">
      <c r="A294" s="15"/>
      <c r="B294" s="15"/>
      <c r="E294" s="109"/>
      <c r="F294" s="109"/>
    </row>
    <row r="295" ht="15.75" customHeight="1">
      <c r="A295" s="15"/>
      <c r="B295" s="15"/>
      <c r="E295" s="109"/>
      <c r="F295" s="109"/>
    </row>
    <row r="296" ht="15.75" customHeight="1">
      <c r="A296" s="15"/>
      <c r="B296" s="15"/>
      <c r="E296" s="109"/>
      <c r="F296" s="109"/>
    </row>
    <row r="297" ht="15.75" customHeight="1">
      <c r="A297" s="15"/>
      <c r="B297" s="15"/>
      <c r="E297" s="109"/>
      <c r="F297" s="109"/>
    </row>
    <row r="298" ht="15.75" customHeight="1">
      <c r="A298" s="15"/>
      <c r="B298" s="15"/>
      <c r="E298" s="109"/>
      <c r="F298" s="109"/>
    </row>
    <row r="299" ht="15.75" customHeight="1">
      <c r="A299" s="15"/>
      <c r="B299" s="15"/>
      <c r="E299" s="109"/>
      <c r="F299" s="109"/>
    </row>
    <row r="300" ht="15.75" customHeight="1">
      <c r="A300" s="15"/>
      <c r="B300" s="15"/>
      <c r="E300" s="109"/>
      <c r="F300" s="109"/>
    </row>
    <row r="301" ht="15.75" customHeight="1">
      <c r="A301" s="15"/>
      <c r="B301" s="15"/>
      <c r="E301" s="109"/>
      <c r="F301" s="109"/>
    </row>
    <row r="302" ht="15.75" customHeight="1">
      <c r="A302" s="15"/>
      <c r="B302" s="15"/>
      <c r="E302" s="109"/>
      <c r="F302" s="109"/>
    </row>
    <row r="303" ht="15.75" customHeight="1">
      <c r="A303" s="15"/>
      <c r="B303" s="15"/>
      <c r="E303" s="109"/>
      <c r="F303" s="109"/>
    </row>
    <row r="304" ht="15.75" customHeight="1">
      <c r="A304" s="15"/>
      <c r="B304" s="15"/>
      <c r="E304" s="109"/>
      <c r="F304" s="109"/>
    </row>
    <row r="305" ht="15.75" customHeight="1">
      <c r="A305" s="15"/>
      <c r="B305" s="15"/>
      <c r="E305" s="109"/>
      <c r="F305" s="109"/>
    </row>
    <row r="306" ht="15.75" customHeight="1">
      <c r="A306" s="15"/>
      <c r="B306" s="15"/>
      <c r="E306" s="109"/>
      <c r="F306" s="109"/>
    </row>
    <row r="307" ht="15.75" customHeight="1">
      <c r="A307" s="15"/>
      <c r="B307" s="15"/>
      <c r="E307" s="109"/>
      <c r="F307" s="109"/>
    </row>
    <row r="308" ht="15.75" customHeight="1">
      <c r="A308" s="15"/>
      <c r="B308" s="15"/>
      <c r="E308" s="109"/>
      <c r="F308" s="109"/>
    </row>
    <row r="309" ht="15.75" customHeight="1">
      <c r="A309" s="15"/>
      <c r="B309" s="15"/>
      <c r="E309" s="109"/>
      <c r="F309" s="109"/>
    </row>
    <row r="310" ht="15.75" customHeight="1">
      <c r="A310" s="15"/>
      <c r="B310" s="15"/>
      <c r="E310" s="109"/>
      <c r="F310" s="109"/>
    </row>
    <row r="311" ht="15.75" customHeight="1">
      <c r="A311" s="15"/>
      <c r="B311" s="15"/>
      <c r="E311" s="109"/>
      <c r="F311" s="109"/>
    </row>
    <row r="312" ht="15.75" customHeight="1">
      <c r="A312" s="15"/>
      <c r="B312" s="15"/>
      <c r="E312" s="109"/>
      <c r="F312" s="109"/>
    </row>
    <row r="313" ht="15.75" customHeight="1">
      <c r="A313" s="15"/>
      <c r="B313" s="15"/>
      <c r="E313" s="109"/>
      <c r="F313" s="109"/>
    </row>
    <row r="314" ht="15.75" customHeight="1">
      <c r="A314" s="15"/>
      <c r="B314" s="15"/>
      <c r="E314" s="109"/>
      <c r="F314" s="109"/>
    </row>
    <row r="315" ht="15.75" customHeight="1">
      <c r="A315" s="15"/>
      <c r="B315" s="15"/>
      <c r="E315" s="109"/>
      <c r="F315" s="109"/>
    </row>
    <row r="316" ht="15.75" customHeight="1">
      <c r="A316" s="15"/>
      <c r="B316" s="15"/>
      <c r="E316" s="109"/>
      <c r="F316" s="109"/>
    </row>
    <row r="317" ht="15.75" customHeight="1">
      <c r="A317" s="15"/>
      <c r="B317" s="15"/>
      <c r="E317" s="109"/>
      <c r="F317" s="109"/>
    </row>
    <row r="318" ht="15.75" customHeight="1">
      <c r="A318" s="15"/>
      <c r="B318" s="15"/>
      <c r="E318" s="109"/>
      <c r="F318" s="109"/>
    </row>
    <row r="319" ht="15.75" customHeight="1">
      <c r="A319" s="15"/>
      <c r="B319" s="15"/>
      <c r="E319" s="109"/>
      <c r="F319" s="109"/>
    </row>
    <row r="320" ht="15.75" customHeight="1">
      <c r="A320" s="15"/>
      <c r="B320" s="15"/>
      <c r="E320" s="109"/>
      <c r="F320" s="109"/>
    </row>
    <row r="321" ht="15.75" customHeight="1">
      <c r="A321" s="15"/>
      <c r="B321" s="15"/>
      <c r="E321" s="109"/>
      <c r="F321" s="109"/>
    </row>
    <row r="322" ht="15.75" customHeight="1">
      <c r="A322" s="15"/>
      <c r="B322" s="15"/>
      <c r="E322" s="109"/>
      <c r="F322" s="109"/>
    </row>
    <row r="323" ht="15.75" customHeight="1">
      <c r="A323" s="15"/>
      <c r="B323" s="15"/>
      <c r="E323" s="109"/>
      <c r="F323" s="109"/>
    </row>
    <row r="324" ht="15.75" customHeight="1">
      <c r="A324" s="15"/>
      <c r="B324" s="15"/>
      <c r="E324" s="109"/>
      <c r="F324" s="109"/>
    </row>
    <row r="325" ht="15.75" customHeight="1">
      <c r="A325" s="15"/>
      <c r="B325" s="15"/>
      <c r="E325" s="109"/>
      <c r="F325" s="109"/>
    </row>
    <row r="326" ht="15.75" customHeight="1">
      <c r="A326" s="15"/>
      <c r="B326" s="15"/>
      <c r="E326" s="109"/>
      <c r="F326" s="109"/>
    </row>
    <row r="327" ht="15.75" customHeight="1">
      <c r="A327" s="15"/>
      <c r="B327" s="15"/>
      <c r="E327" s="109"/>
      <c r="F327" s="109"/>
    </row>
    <row r="328" ht="15.75" customHeight="1">
      <c r="A328" s="15"/>
      <c r="B328" s="15"/>
      <c r="E328" s="109"/>
      <c r="F328" s="109"/>
    </row>
    <row r="329" ht="15.75" customHeight="1">
      <c r="A329" s="15"/>
      <c r="B329" s="15"/>
      <c r="E329" s="109"/>
      <c r="F329" s="109"/>
    </row>
    <row r="330" ht="15.75" customHeight="1">
      <c r="A330" s="15"/>
      <c r="B330" s="15"/>
      <c r="E330" s="109"/>
      <c r="F330" s="109"/>
    </row>
    <row r="331" ht="15.75" customHeight="1">
      <c r="A331" s="15"/>
      <c r="B331" s="15"/>
      <c r="E331" s="109"/>
      <c r="F331" s="109"/>
    </row>
    <row r="332" ht="15.75" customHeight="1">
      <c r="A332" s="15"/>
      <c r="B332" s="15"/>
      <c r="E332" s="109"/>
      <c r="F332" s="109"/>
    </row>
    <row r="333" ht="15.75" customHeight="1">
      <c r="A333" s="15"/>
      <c r="B333" s="15"/>
      <c r="E333" s="109"/>
      <c r="F333" s="109"/>
    </row>
    <row r="334" ht="15.75" customHeight="1">
      <c r="A334" s="15"/>
      <c r="B334" s="15"/>
      <c r="E334" s="109"/>
      <c r="F334" s="109"/>
    </row>
    <row r="335" ht="15.75" customHeight="1">
      <c r="A335" s="15"/>
      <c r="B335" s="15"/>
      <c r="E335" s="109"/>
      <c r="F335" s="109"/>
    </row>
    <row r="336" ht="15.75" customHeight="1">
      <c r="A336" s="15"/>
      <c r="B336" s="15"/>
      <c r="E336" s="109"/>
      <c r="F336" s="109"/>
    </row>
    <row r="337" ht="15.75" customHeight="1">
      <c r="A337" s="15"/>
      <c r="B337" s="15"/>
      <c r="E337" s="109"/>
      <c r="F337" s="109"/>
    </row>
    <row r="338" ht="15.75" customHeight="1">
      <c r="A338" s="15"/>
      <c r="B338" s="15"/>
      <c r="E338" s="109"/>
      <c r="F338" s="109"/>
    </row>
    <row r="339" ht="15.75" customHeight="1">
      <c r="A339" s="15"/>
      <c r="B339" s="15"/>
      <c r="E339" s="109"/>
      <c r="F339" s="109"/>
    </row>
    <row r="340" ht="15.75" customHeight="1">
      <c r="A340" s="15"/>
      <c r="B340" s="15"/>
      <c r="E340" s="109"/>
      <c r="F340" s="109"/>
    </row>
    <row r="341" ht="15.75" customHeight="1">
      <c r="A341" s="15"/>
      <c r="B341" s="15"/>
      <c r="E341" s="109"/>
      <c r="F341" s="109"/>
    </row>
    <row r="342" ht="15.75" customHeight="1">
      <c r="A342" s="15"/>
      <c r="B342" s="15"/>
      <c r="E342" s="109"/>
      <c r="F342" s="109"/>
    </row>
    <row r="343" ht="15.75" customHeight="1">
      <c r="A343" s="15"/>
      <c r="B343" s="15"/>
      <c r="E343" s="109"/>
      <c r="F343" s="109"/>
    </row>
    <row r="344" ht="15.75" customHeight="1">
      <c r="A344" s="15"/>
      <c r="B344" s="15"/>
      <c r="E344" s="109"/>
      <c r="F344" s="109"/>
    </row>
    <row r="345" ht="15.75" customHeight="1">
      <c r="A345" s="15"/>
      <c r="B345" s="15"/>
      <c r="E345" s="109"/>
      <c r="F345" s="109"/>
    </row>
    <row r="346" ht="15.75" customHeight="1">
      <c r="A346" s="15"/>
      <c r="B346" s="15"/>
      <c r="E346" s="109"/>
      <c r="F346" s="109"/>
    </row>
    <row r="347" ht="15.75" customHeight="1">
      <c r="A347" s="15"/>
      <c r="B347" s="15"/>
      <c r="E347" s="109"/>
      <c r="F347" s="109"/>
    </row>
    <row r="348" ht="15.75" customHeight="1">
      <c r="A348" s="15"/>
      <c r="B348" s="15"/>
      <c r="E348" s="109"/>
      <c r="F348" s="109"/>
    </row>
    <row r="349" ht="15.75" customHeight="1">
      <c r="A349" s="15"/>
      <c r="B349" s="15"/>
      <c r="E349" s="109"/>
      <c r="F349" s="109"/>
    </row>
    <row r="350" ht="15.75" customHeight="1">
      <c r="A350" s="15"/>
      <c r="B350" s="15"/>
      <c r="E350" s="109"/>
      <c r="F350" s="109"/>
    </row>
    <row r="351" ht="15.75" customHeight="1">
      <c r="A351" s="15"/>
      <c r="B351" s="15"/>
      <c r="E351" s="109"/>
      <c r="F351" s="109"/>
    </row>
    <row r="352" ht="15.75" customHeight="1">
      <c r="A352" s="15"/>
      <c r="B352" s="15"/>
      <c r="E352" s="109"/>
      <c r="F352" s="109"/>
    </row>
    <row r="353" ht="15.75" customHeight="1">
      <c r="A353" s="15"/>
      <c r="B353" s="15"/>
      <c r="E353" s="109"/>
      <c r="F353" s="109"/>
    </row>
    <row r="354" ht="15.75" customHeight="1">
      <c r="A354" s="15"/>
      <c r="B354" s="15"/>
      <c r="E354" s="109"/>
      <c r="F354" s="109"/>
    </row>
    <row r="355" ht="15.75" customHeight="1">
      <c r="A355" s="15"/>
      <c r="B355" s="15"/>
      <c r="E355" s="109"/>
      <c r="F355" s="109"/>
    </row>
    <row r="356" ht="15.75" customHeight="1">
      <c r="A356" s="15"/>
      <c r="B356" s="15"/>
      <c r="E356" s="109"/>
      <c r="F356" s="109"/>
    </row>
    <row r="357" ht="15.75" customHeight="1">
      <c r="A357" s="15"/>
      <c r="B357" s="15"/>
      <c r="E357" s="109"/>
      <c r="F357" s="109"/>
    </row>
    <row r="358" ht="15.75" customHeight="1">
      <c r="A358" s="15"/>
      <c r="B358" s="15"/>
      <c r="E358" s="109"/>
      <c r="F358" s="109"/>
    </row>
    <row r="359" ht="15.75" customHeight="1">
      <c r="A359" s="15"/>
      <c r="B359" s="15"/>
      <c r="E359" s="109"/>
      <c r="F359" s="109"/>
    </row>
    <row r="360" ht="15.75" customHeight="1">
      <c r="A360" s="15"/>
      <c r="B360" s="15"/>
      <c r="E360" s="109"/>
      <c r="F360" s="109"/>
    </row>
    <row r="361" ht="15.75" customHeight="1">
      <c r="A361" s="15"/>
      <c r="B361" s="15"/>
      <c r="E361" s="109"/>
      <c r="F361" s="109"/>
    </row>
    <row r="362" ht="15.75" customHeight="1">
      <c r="A362" s="15"/>
      <c r="B362" s="15"/>
      <c r="E362" s="109"/>
      <c r="F362" s="109"/>
    </row>
    <row r="363" ht="15.75" customHeight="1">
      <c r="A363" s="15"/>
      <c r="B363" s="15"/>
      <c r="E363" s="109"/>
      <c r="F363" s="109"/>
    </row>
    <row r="364" ht="15.75" customHeight="1">
      <c r="A364" s="15"/>
      <c r="B364" s="15"/>
      <c r="E364" s="109"/>
      <c r="F364" s="109"/>
    </row>
    <row r="365" ht="15.75" customHeight="1">
      <c r="A365" s="15"/>
      <c r="B365" s="15"/>
      <c r="E365" s="109"/>
      <c r="F365" s="109"/>
    </row>
    <row r="366" ht="15.75" customHeight="1">
      <c r="A366" s="15"/>
      <c r="B366" s="15"/>
      <c r="E366" s="109"/>
      <c r="F366" s="109"/>
    </row>
    <row r="367" ht="15.75" customHeight="1">
      <c r="A367" s="15"/>
      <c r="B367" s="15"/>
      <c r="E367" s="109"/>
      <c r="F367" s="109"/>
    </row>
    <row r="368" ht="15.75" customHeight="1">
      <c r="A368" s="15"/>
      <c r="B368" s="15"/>
      <c r="E368" s="109"/>
      <c r="F368" s="109"/>
    </row>
    <row r="369" ht="15.75" customHeight="1">
      <c r="A369" s="15"/>
      <c r="B369" s="15"/>
      <c r="E369" s="109"/>
      <c r="F369" s="109"/>
    </row>
    <row r="370" ht="15.75" customHeight="1">
      <c r="A370" s="15"/>
      <c r="B370" s="15"/>
      <c r="E370" s="109"/>
      <c r="F370" s="109"/>
    </row>
    <row r="371" ht="15.75" customHeight="1">
      <c r="A371" s="15"/>
      <c r="B371" s="15"/>
      <c r="E371" s="109"/>
      <c r="F371" s="109"/>
    </row>
    <row r="372" ht="15.75" customHeight="1">
      <c r="A372" s="15"/>
      <c r="B372" s="15"/>
      <c r="E372" s="109"/>
      <c r="F372" s="109"/>
    </row>
    <row r="373" ht="15.75" customHeight="1">
      <c r="A373" s="15"/>
      <c r="B373" s="15"/>
      <c r="E373" s="109"/>
      <c r="F373" s="109"/>
    </row>
    <row r="374" ht="15.75" customHeight="1">
      <c r="A374" s="15"/>
      <c r="B374" s="15"/>
      <c r="E374" s="109"/>
      <c r="F374" s="109"/>
    </row>
    <row r="375" ht="15.75" customHeight="1">
      <c r="A375" s="15"/>
      <c r="B375" s="15"/>
      <c r="E375" s="109"/>
      <c r="F375" s="109"/>
    </row>
    <row r="376" ht="15.75" customHeight="1">
      <c r="A376" s="15"/>
      <c r="B376" s="15"/>
      <c r="E376" s="109"/>
      <c r="F376" s="109"/>
    </row>
    <row r="377" ht="15.75" customHeight="1">
      <c r="A377" s="15"/>
      <c r="B377" s="15"/>
      <c r="E377" s="109"/>
      <c r="F377" s="109"/>
    </row>
    <row r="378" ht="15.75" customHeight="1">
      <c r="A378" s="15"/>
      <c r="B378" s="15"/>
      <c r="E378" s="109"/>
      <c r="F378" s="109"/>
    </row>
    <row r="379" ht="15.75" customHeight="1">
      <c r="A379" s="15"/>
      <c r="B379" s="15"/>
      <c r="E379" s="109"/>
      <c r="F379" s="109"/>
    </row>
    <row r="380" ht="15.75" customHeight="1">
      <c r="A380" s="15"/>
      <c r="B380" s="15"/>
      <c r="E380" s="109"/>
      <c r="F380" s="109"/>
    </row>
    <row r="381" ht="15.75" customHeight="1">
      <c r="A381" s="15"/>
      <c r="B381" s="15"/>
      <c r="E381" s="109"/>
      <c r="F381" s="109"/>
    </row>
    <row r="382" ht="15.75" customHeight="1">
      <c r="A382" s="15"/>
      <c r="B382" s="15"/>
      <c r="E382" s="109"/>
      <c r="F382" s="109"/>
    </row>
    <row r="383" ht="15.75" customHeight="1">
      <c r="A383" s="15"/>
      <c r="B383" s="15"/>
      <c r="E383" s="109"/>
      <c r="F383" s="109"/>
    </row>
    <row r="384" ht="15.75" customHeight="1">
      <c r="A384" s="15"/>
      <c r="B384" s="15"/>
      <c r="E384" s="109"/>
      <c r="F384" s="109"/>
    </row>
    <row r="385" ht="15.75" customHeight="1">
      <c r="A385" s="15"/>
      <c r="B385" s="15"/>
      <c r="E385" s="109"/>
      <c r="F385" s="109"/>
    </row>
    <row r="386" ht="15.75" customHeight="1">
      <c r="A386" s="15"/>
      <c r="B386" s="15"/>
      <c r="E386" s="109"/>
      <c r="F386" s="109"/>
    </row>
    <row r="387" ht="15.75" customHeight="1">
      <c r="A387" s="15"/>
      <c r="B387" s="15"/>
      <c r="E387" s="109"/>
      <c r="F387" s="109"/>
    </row>
    <row r="388" ht="15.75" customHeight="1">
      <c r="A388" s="15"/>
      <c r="B388" s="15"/>
      <c r="E388" s="109"/>
      <c r="F388" s="109"/>
    </row>
    <row r="389" ht="15.75" customHeight="1">
      <c r="A389" s="15"/>
      <c r="B389" s="15"/>
      <c r="E389" s="109"/>
      <c r="F389" s="109"/>
    </row>
    <row r="390" ht="15.75" customHeight="1">
      <c r="A390" s="15"/>
      <c r="B390" s="15"/>
      <c r="E390" s="109"/>
      <c r="F390" s="109"/>
    </row>
    <row r="391" ht="15.75" customHeight="1">
      <c r="A391" s="15"/>
      <c r="B391" s="15"/>
      <c r="E391" s="109"/>
      <c r="F391" s="109"/>
    </row>
    <row r="392" ht="15.75" customHeight="1">
      <c r="A392" s="15"/>
      <c r="B392" s="15"/>
      <c r="E392" s="109"/>
      <c r="F392" s="109"/>
    </row>
    <row r="393" ht="15.75" customHeight="1">
      <c r="A393" s="15"/>
      <c r="B393" s="15"/>
      <c r="E393" s="109"/>
      <c r="F393" s="109"/>
    </row>
    <row r="394" ht="15.75" customHeight="1">
      <c r="A394" s="15"/>
      <c r="B394" s="15"/>
      <c r="E394" s="109"/>
      <c r="F394" s="109"/>
    </row>
    <row r="395" ht="15.75" customHeight="1">
      <c r="A395" s="15"/>
      <c r="B395" s="15"/>
      <c r="E395" s="109"/>
      <c r="F395" s="109"/>
    </row>
    <row r="396" ht="15.75" customHeight="1">
      <c r="A396" s="15"/>
      <c r="B396" s="15"/>
      <c r="E396" s="109"/>
      <c r="F396" s="109"/>
    </row>
    <row r="397" ht="15.75" customHeight="1">
      <c r="A397" s="15"/>
      <c r="B397" s="15"/>
      <c r="E397" s="109"/>
      <c r="F397" s="109"/>
    </row>
    <row r="398" ht="15.75" customHeight="1">
      <c r="A398" s="15"/>
      <c r="B398" s="15"/>
      <c r="E398" s="109"/>
      <c r="F398" s="109"/>
    </row>
    <row r="399" ht="15.75" customHeight="1">
      <c r="A399" s="15"/>
      <c r="B399" s="15"/>
      <c r="E399" s="109"/>
      <c r="F399" s="109"/>
    </row>
    <row r="400" ht="15.75" customHeight="1">
      <c r="A400" s="15"/>
      <c r="B400" s="15"/>
      <c r="E400" s="109"/>
      <c r="F400" s="109"/>
    </row>
    <row r="401" ht="15.75" customHeight="1">
      <c r="A401" s="15"/>
      <c r="B401" s="15"/>
      <c r="E401" s="109"/>
      <c r="F401" s="109"/>
    </row>
    <row r="402" ht="15.75" customHeight="1">
      <c r="A402" s="15"/>
      <c r="B402" s="15"/>
      <c r="E402" s="109"/>
      <c r="F402" s="109"/>
    </row>
    <row r="403" ht="15.75" customHeight="1">
      <c r="A403" s="15"/>
      <c r="B403" s="15"/>
      <c r="E403" s="109"/>
      <c r="F403" s="109"/>
    </row>
    <row r="404" ht="15.75" customHeight="1">
      <c r="A404" s="15"/>
      <c r="B404" s="15"/>
      <c r="E404" s="109"/>
      <c r="F404" s="109"/>
    </row>
    <row r="405" ht="15.75" customHeight="1">
      <c r="A405" s="15"/>
      <c r="B405" s="15"/>
      <c r="E405" s="109"/>
      <c r="F405" s="109"/>
    </row>
    <row r="406" ht="15.75" customHeight="1">
      <c r="A406" s="15"/>
      <c r="B406" s="15"/>
      <c r="E406" s="109"/>
      <c r="F406" s="109"/>
    </row>
    <row r="407" ht="15.75" customHeight="1">
      <c r="A407" s="15"/>
      <c r="B407" s="15"/>
      <c r="E407" s="109"/>
      <c r="F407" s="109"/>
    </row>
    <row r="408" ht="15.75" customHeight="1">
      <c r="A408" s="15"/>
      <c r="B408" s="15"/>
      <c r="E408" s="109"/>
      <c r="F408" s="109"/>
    </row>
    <row r="409" ht="15.75" customHeight="1">
      <c r="A409" s="15"/>
      <c r="B409" s="15"/>
      <c r="E409" s="109"/>
      <c r="F409" s="109"/>
    </row>
    <row r="410" ht="15.75" customHeight="1">
      <c r="A410" s="15"/>
      <c r="B410" s="15"/>
      <c r="E410" s="109"/>
      <c r="F410" s="109"/>
    </row>
    <row r="411" ht="15.75" customHeight="1">
      <c r="A411" s="15"/>
      <c r="B411" s="15"/>
      <c r="E411" s="109"/>
      <c r="F411" s="109"/>
    </row>
    <row r="412" ht="15.75" customHeight="1">
      <c r="A412" s="15"/>
      <c r="B412" s="15"/>
      <c r="E412" s="109"/>
      <c r="F412" s="109"/>
    </row>
    <row r="413" ht="15.75" customHeight="1">
      <c r="A413" s="15"/>
      <c r="B413" s="15"/>
      <c r="E413" s="109"/>
      <c r="F413" s="109"/>
    </row>
    <row r="414" ht="15.75" customHeight="1">
      <c r="A414" s="15"/>
      <c r="B414" s="15"/>
      <c r="E414" s="109"/>
      <c r="F414" s="109"/>
    </row>
    <row r="415" ht="15.75" customHeight="1">
      <c r="A415" s="15"/>
      <c r="B415" s="15"/>
      <c r="E415" s="109"/>
      <c r="F415" s="109"/>
    </row>
    <row r="416" ht="15.75" customHeight="1">
      <c r="A416" s="15"/>
      <c r="B416" s="15"/>
      <c r="E416" s="109"/>
      <c r="F416" s="109"/>
    </row>
    <row r="417" ht="15.75" customHeight="1">
      <c r="A417" s="15"/>
      <c r="B417" s="15"/>
      <c r="E417" s="109"/>
      <c r="F417" s="109"/>
    </row>
    <row r="418" ht="15.75" customHeight="1">
      <c r="A418" s="15"/>
      <c r="B418" s="15"/>
      <c r="E418" s="109"/>
      <c r="F418" s="109"/>
    </row>
    <row r="419" ht="15.75" customHeight="1">
      <c r="A419" s="15"/>
      <c r="B419" s="15"/>
      <c r="E419" s="109"/>
      <c r="F419" s="109"/>
    </row>
    <row r="420" ht="15.75" customHeight="1">
      <c r="A420" s="15"/>
      <c r="B420" s="15"/>
      <c r="E420" s="109"/>
      <c r="F420" s="109"/>
    </row>
    <row r="421" ht="15.75" customHeight="1">
      <c r="A421" s="15"/>
      <c r="B421" s="15"/>
      <c r="E421" s="109"/>
      <c r="F421" s="109"/>
    </row>
    <row r="422" ht="15.75" customHeight="1">
      <c r="A422" s="15"/>
      <c r="B422" s="15"/>
      <c r="E422" s="109"/>
      <c r="F422" s="109"/>
    </row>
    <row r="423" ht="15.75" customHeight="1">
      <c r="A423" s="15"/>
      <c r="B423" s="15"/>
      <c r="E423" s="109"/>
      <c r="F423" s="109"/>
    </row>
    <row r="424" ht="15.75" customHeight="1">
      <c r="A424" s="15"/>
      <c r="B424" s="15"/>
      <c r="E424" s="109"/>
      <c r="F424" s="109"/>
    </row>
    <row r="425" ht="15.75" customHeight="1">
      <c r="A425" s="15"/>
      <c r="B425" s="15"/>
      <c r="E425" s="109"/>
      <c r="F425" s="109"/>
    </row>
    <row r="426" ht="15.75" customHeight="1">
      <c r="A426" s="15"/>
      <c r="B426" s="15"/>
      <c r="E426" s="109"/>
      <c r="F426" s="109"/>
    </row>
    <row r="427" ht="15.75" customHeight="1">
      <c r="A427" s="15"/>
      <c r="B427" s="15"/>
      <c r="E427" s="109"/>
      <c r="F427" s="109"/>
    </row>
    <row r="428" ht="15.75" customHeight="1">
      <c r="A428" s="15"/>
      <c r="B428" s="15"/>
      <c r="E428" s="109"/>
      <c r="F428" s="109"/>
    </row>
    <row r="429" ht="15.75" customHeight="1">
      <c r="A429" s="15"/>
      <c r="B429" s="15"/>
      <c r="E429" s="109"/>
      <c r="F429" s="109"/>
    </row>
    <row r="430" ht="15.75" customHeight="1">
      <c r="A430" s="15"/>
      <c r="B430" s="15"/>
      <c r="E430" s="109"/>
      <c r="F430" s="109"/>
    </row>
    <row r="431" ht="15.75" customHeight="1">
      <c r="A431" s="15"/>
      <c r="B431" s="15"/>
      <c r="E431" s="109"/>
      <c r="F431" s="109"/>
    </row>
    <row r="432" ht="15.75" customHeight="1">
      <c r="A432" s="15"/>
      <c r="B432" s="15"/>
      <c r="E432" s="109"/>
      <c r="F432" s="109"/>
    </row>
    <row r="433" ht="15.75" customHeight="1">
      <c r="A433" s="15"/>
      <c r="B433" s="15"/>
      <c r="E433" s="109"/>
      <c r="F433" s="109"/>
    </row>
    <row r="434" ht="15.75" customHeight="1">
      <c r="A434" s="15"/>
      <c r="B434" s="15"/>
      <c r="E434" s="109"/>
      <c r="F434" s="109"/>
    </row>
    <row r="435" ht="15.75" customHeight="1">
      <c r="A435" s="15"/>
      <c r="B435" s="15"/>
      <c r="E435" s="109"/>
      <c r="F435" s="109"/>
    </row>
    <row r="436" ht="15.75" customHeight="1">
      <c r="A436" s="15"/>
      <c r="B436" s="15"/>
      <c r="E436" s="109"/>
      <c r="F436" s="109"/>
    </row>
    <row r="437" ht="15.75" customHeight="1">
      <c r="A437" s="15"/>
      <c r="B437" s="15"/>
      <c r="E437" s="109"/>
      <c r="F437" s="109"/>
    </row>
    <row r="438" ht="15.75" customHeight="1">
      <c r="A438" s="15"/>
      <c r="B438" s="15"/>
      <c r="E438" s="109"/>
      <c r="F438" s="109"/>
    </row>
    <row r="439" ht="15.75" customHeight="1">
      <c r="A439" s="15"/>
      <c r="B439" s="15"/>
      <c r="E439" s="109"/>
      <c r="F439" s="109"/>
    </row>
    <row r="440" ht="15.75" customHeight="1">
      <c r="A440" s="15"/>
      <c r="B440" s="15"/>
      <c r="E440" s="109"/>
      <c r="F440" s="109"/>
    </row>
    <row r="441" ht="15.75" customHeight="1">
      <c r="A441" s="15"/>
      <c r="B441" s="15"/>
      <c r="E441" s="109"/>
      <c r="F441" s="109"/>
    </row>
    <row r="442" ht="15.75" customHeight="1">
      <c r="A442" s="15"/>
      <c r="B442" s="15"/>
      <c r="E442" s="109"/>
      <c r="F442" s="109"/>
    </row>
    <row r="443" ht="15.75" customHeight="1">
      <c r="A443" s="15"/>
      <c r="B443" s="15"/>
      <c r="E443" s="109"/>
      <c r="F443" s="109"/>
    </row>
    <row r="444" ht="15.75" customHeight="1">
      <c r="A444" s="15"/>
      <c r="B444" s="15"/>
      <c r="E444" s="109"/>
      <c r="F444" s="109"/>
    </row>
    <row r="445" ht="15.75" customHeight="1">
      <c r="A445" s="15"/>
      <c r="B445" s="15"/>
      <c r="E445" s="109"/>
      <c r="F445" s="109"/>
    </row>
    <row r="446" ht="15.75" customHeight="1">
      <c r="A446" s="15"/>
      <c r="B446" s="15"/>
      <c r="E446" s="109"/>
      <c r="F446" s="109"/>
    </row>
    <row r="447" ht="15.75" customHeight="1">
      <c r="A447" s="15"/>
      <c r="B447" s="15"/>
      <c r="E447" s="109"/>
      <c r="F447" s="109"/>
    </row>
    <row r="448" ht="15.75" customHeight="1">
      <c r="A448" s="15"/>
      <c r="B448" s="15"/>
      <c r="E448" s="109"/>
      <c r="F448" s="109"/>
    </row>
    <row r="449" ht="15.75" customHeight="1">
      <c r="A449" s="15"/>
      <c r="B449" s="15"/>
      <c r="E449" s="109"/>
      <c r="F449" s="109"/>
    </row>
    <row r="450" ht="15.75" customHeight="1">
      <c r="A450" s="15"/>
      <c r="B450" s="15"/>
      <c r="E450" s="109"/>
      <c r="F450" s="109"/>
    </row>
    <row r="451" ht="15.75" customHeight="1">
      <c r="A451" s="15"/>
      <c r="B451" s="15"/>
      <c r="E451" s="109"/>
      <c r="F451" s="109"/>
    </row>
    <row r="452" ht="15.75" customHeight="1">
      <c r="A452" s="15"/>
      <c r="B452" s="15"/>
      <c r="E452" s="109"/>
      <c r="F452" s="109"/>
    </row>
    <row r="453" ht="15.75" customHeight="1">
      <c r="A453" s="15"/>
      <c r="B453" s="15"/>
      <c r="E453" s="109"/>
      <c r="F453" s="109"/>
    </row>
    <row r="454" ht="15.75" customHeight="1">
      <c r="A454" s="15"/>
      <c r="B454" s="15"/>
      <c r="E454" s="109"/>
      <c r="F454" s="109"/>
    </row>
    <row r="455" ht="15.75" customHeight="1">
      <c r="A455" s="15"/>
      <c r="B455" s="15"/>
      <c r="E455" s="109"/>
      <c r="F455" s="109"/>
    </row>
    <row r="456" ht="15.75" customHeight="1">
      <c r="A456" s="15"/>
      <c r="B456" s="15"/>
      <c r="E456" s="109"/>
      <c r="F456" s="109"/>
    </row>
    <row r="457" ht="15.75" customHeight="1">
      <c r="A457" s="15"/>
      <c r="B457" s="15"/>
      <c r="E457" s="109"/>
      <c r="F457" s="109"/>
    </row>
    <row r="458" ht="15.75" customHeight="1">
      <c r="A458" s="15"/>
      <c r="B458" s="15"/>
      <c r="E458" s="109"/>
      <c r="F458" s="109"/>
    </row>
    <row r="459" ht="15.75" customHeight="1">
      <c r="A459" s="15"/>
      <c r="B459" s="15"/>
      <c r="E459" s="109"/>
      <c r="F459" s="109"/>
    </row>
    <row r="460" ht="15.75" customHeight="1">
      <c r="A460" s="15"/>
      <c r="B460" s="15"/>
      <c r="E460" s="109"/>
      <c r="F460" s="109"/>
    </row>
    <row r="461" ht="15.75" customHeight="1">
      <c r="A461" s="15"/>
      <c r="B461" s="15"/>
      <c r="E461" s="109"/>
      <c r="F461" s="109"/>
    </row>
    <row r="462" ht="15.75" customHeight="1">
      <c r="A462" s="15"/>
      <c r="B462" s="15"/>
      <c r="E462" s="109"/>
      <c r="F462" s="109"/>
    </row>
    <row r="463" ht="15.75" customHeight="1">
      <c r="A463" s="15"/>
      <c r="B463" s="15"/>
      <c r="E463" s="109"/>
      <c r="F463" s="109"/>
    </row>
    <row r="464" ht="15.75" customHeight="1">
      <c r="A464" s="15"/>
      <c r="B464" s="15"/>
      <c r="E464" s="109"/>
      <c r="F464" s="109"/>
    </row>
    <row r="465" ht="15.75" customHeight="1">
      <c r="A465" s="15"/>
      <c r="B465" s="15"/>
      <c r="E465" s="109"/>
      <c r="F465" s="109"/>
    </row>
    <row r="466" ht="15.75" customHeight="1">
      <c r="A466" s="15"/>
      <c r="B466" s="15"/>
      <c r="E466" s="109"/>
      <c r="F466" s="109"/>
    </row>
    <row r="467" ht="15.75" customHeight="1">
      <c r="A467" s="15"/>
      <c r="B467" s="15"/>
      <c r="E467" s="109"/>
      <c r="F467" s="109"/>
    </row>
    <row r="468" ht="15.75" customHeight="1">
      <c r="A468" s="15"/>
      <c r="B468" s="15"/>
      <c r="E468" s="109"/>
      <c r="F468" s="109"/>
    </row>
    <row r="469" ht="15.75" customHeight="1">
      <c r="A469" s="15"/>
      <c r="B469" s="15"/>
      <c r="E469" s="109"/>
      <c r="F469" s="109"/>
    </row>
    <row r="470" ht="15.75" customHeight="1">
      <c r="A470" s="15"/>
      <c r="B470" s="15"/>
      <c r="E470" s="109"/>
      <c r="F470" s="109"/>
    </row>
    <row r="471" ht="15.75" customHeight="1">
      <c r="A471" s="15"/>
      <c r="B471" s="15"/>
      <c r="E471" s="109"/>
      <c r="F471" s="109"/>
    </row>
    <row r="472" ht="15.75" customHeight="1">
      <c r="A472" s="15"/>
      <c r="B472" s="15"/>
      <c r="E472" s="109"/>
      <c r="F472" s="109"/>
    </row>
    <row r="473" ht="15.75" customHeight="1">
      <c r="A473" s="15"/>
      <c r="B473" s="15"/>
      <c r="E473" s="109"/>
      <c r="F473" s="109"/>
    </row>
    <row r="474" ht="15.75" customHeight="1">
      <c r="A474" s="15"/>
      <c r="B474" s="15"/>
      <c r="E474" s="109"/>
      <c r="F474" s="109"/>
    </row>
    <row r="475" ht="15.75" customHeight="1">
      <c r="A475" s="15"/>
      <c r="B475" s="15"/>
      <c r="E475" s="109"/>
      <c r="F475" s="109"/>
    </row>
    <row r="476" ht="15.75" customHeight="1">
      <c r="A476" s="15"/>
      <c r="B476" s="15"/>
      <c r="E476" s="109"/>
      <c r="F476" s="109"/>
    </row>
    <row r="477" ht="15.75" customHeight="1">
      <c r="A477" s="15"/>
      <c r="B477" s="15"/>
      <c r="E477" s="109"/>
      <c r="F477" s="109"/>
    </row>
    <row r="478" ht="15.75" customHeight="1">
      <c r="A478" s="15"/>
      <c r="B478" s="15"/>
      <c r="E478" s="109"/>
      <c r="F478" s="109"/>
    </row>
    <row r="479" ht="15.75" customHeight="1">
      <c r="A479" s="15"/>
      <c r="B479" s="15"/>
      <c r="E479" s="109"/>
      <c r="F479" s="109"/>
    </row>
    <row r="480" ht="15.75" customHeight="1">
      <c r="A480" s="15"/>
      <c r="B480" s="15"/>
      <c r="E480" s="109"/>
      <c r="F480" s="109"/>
    </row>
    <row r="481" ht="15.75" customHeight="1">
      <c r="A481" s="15"/>
      <c r="B481" s="15"/>
      <c r="E481" s="109"/>
      <c r="F481" s="109"/>
    </row>
    <row r="482" ht="15.75" customHeight="1">
      <c r="A482" s="15"/>
      <c r="B482" s="15"/>
      <c r="E482" s="109"/>
      <c r="F482" s="109"/>
    </row>
    <row r="483" ht="15.75" customHeight="1">
      <c r="A483" s="15"/>
      <c r="B483" s="15"/>
      <c r="E483" s="109"/>
      <c r="F483" s="109"/>
    </row>
    <row r="484" ht="15.75" customHeight="1">
      <c r="A484" s="15"/>
      <c r="B484" s="15"/>
      <c r="E484" s="109"/>
      <c r="F484" s="109"/>
    </row>
    <row r="485" ht="15.75" customHeight="1">
      <c r="A485" s="15"/>
      <c r="B485" s="15"/>
      <c r="E485" s="109"/>
      <c r="F485" s="109"/>
    </row>
    <row r="486" ht="15.75" customHeight="1">
      <c r="A486" s="15"/>
      <c r="B486" s="15"/>
      <c r="E486" s="109"/>
      <c r="F486" s="109"/>
    </row>
    <row r="487" ht="15.75" customHeight="1">
      <c r="A487" s="15"/>
      <c r="B487" s="15"/>
      <c r="E487" s="109"/>
      <c r="F487" s="109"/>
    </row>
    <row r="488" ht="15.75" customHeight="1">
      <c r="A488" s="15"/>
      <c r="B488" s="15"/>
      <c r="E488" s="109"/>
      <c r="F488" s="109"/>
    </row>
    <row r="489" ht="15.75" customHeight="1">
      <c r="A489" s="15"/>
      <c r="B489" s="15"/>
      <c r="E489" s="109"/>
      <c r="F489" s="109"/>
    </row>
    <row r="490" ht="15.75" customHeight="1">
      <c r="A490" s="15"/>
      <c r="B490" s="15"/>
      <c r="E490" s="109"/>
      <c r="F490" s="109"/>
    </row>
    <row r="491" ht="15.75" customHeight="1">
      <c r="A491" s="15"/>
      <c r="B491" s="15"/>
      <c r="E491" s="109"/>
      <c r="F491" s="109"/>
    </row>
    <row r="492" ht="15.75" customHeight="1">
      <c r="A492" s="15"/>
      <c r="B492" s="15"/>
      <c r="E492" s="109"/>
      <c r="F492" s="109"/>
    </row>
    <row r="493" ht="15.75" customHeight="1">
      <c r="A493" s="15"/>
      <c r="B493" s="15"/>
      <c r="E493" s="109"/>
      <c r="F493" s="109"/>
    </row>
    <row r="494" ht="15.75" customHeight="1">
      <c r="A494" s="15"/>
      <c r="B494" s="15"/>
      <c r="E494" s="109"/>
      <c r="F494" s="109"/>
    </row>
    <row r="495" ht="15.75" customHeight="1">
      <c r="A495" s="15"/>
      <c r="B495" s="15"/>
      <c r="E495" s="109"/>
      <c r="F495" s="109"/>
    </row>
    <row r="496" ht="15.75" customHeight="1">
      <c r="A496" s="15"/>
      <c r="B496" s="15"/>
      <c r="E496" s="109"/>
      <c r="F496" s="109"/>
    </row>
    <row r="497" ht="15.75" customHeight="1">
      <c r="A497" s="15"/>
      <c r="B497" s="15"/>
      <c r="E497" s="109"/>
      <c r="F497" s="109"/>
    </row>
    <row r="498" ht="15.75" customHeight="1">
      <c r="A498" s="15"/>
      <c r="B498" s="15"/>
      <c r="E498" s="109"/>
      <c r="F498" s="109"/>
    </row>
    <row r="499" ht="15.75" customHeight="1">
      <c r="A499" s="15"/>
      <c r="B499" s="15"/>
      <c r="E499" s="109"/>
      <c r="F499" s="109"/>
    </row>
    <row r="500" ht="15.75" customHeight="1">
      <c r="A500" s="15"/>
      <c r="B500" s="15"/>
      <c r="E500" s="109"/>
      <c r="F500" s="109"/>
    </row>
    <row r="501" ht="15.75" customHeight="1">
      <c r="A501" s="15"/>
      <c r="B501" s="15"/>
      <c r="E501" s="109"/>
      <c r="F501" s="109"/>
    </row>
    <row r="502" ht="15.75" customHeight="1">
      <c r="A502" s="15"/>
      <c r="B502" s="15"/>
      <c r="E502" s="109"/>
      <c r="F502" s="109"/>
    </row>
    <row r="503" ht="15.75" customHeight="1">
      <c r="A503" s="15"/>
      <c r="B503" s="15"/>
      <c r="E503" s="109"/>
      <c r="F503" s="109"/>
    </row>
    <row r="504" ht="15.75" customHeight="1">
      <c r="A504" s="15"/>
      <c r="B504" s="15"/>
      <c r="E504" s="109"/>
      <c r="F504" s="109"/>
    </row>
    <row r="505" ht="15.75" customHeight="1">
      <c r="A505" s="15"/>
      <c r="B505" s="15"/>
      <c r="E505" s="109"/>
      <c r="F505" s="109"/>
    </row>
    <row r="506" ht="15.75" customHeight="1">
      <c r="A506" s="15"/>
      <c r="B506" s="15"/>
      <c r="E506" s="109"/>
      <c r="F506" s="109"/>
    </row>
    <row r="507" ht="15.75" customHeight="1">
      <c r="A507" s="15"/>
      <c r="B507" s="15"/>
      <c r="E507" s="109"/>
      <c r="F507" s="109"/>
    </row>
    <row r="508" ht="15.75" customHeight="1">
      <c r="A508" s="15"/>
      <c r="B508" s="15"/>
      <c r="E508" s="109"/>
      <c r="F508" s="109"/>
    </row>
    <row r="509" ht="15.75" customHeight="1">
      <c r="A509" s="15"/>
      <c r="B509" s="15"/>
      <c r="E509" s="109"/>
      <c r="F509" s="109"/>
    </row>
    <row r="510" ht="15.75" customHeight="1">
      <c r="A510" s="15"/>
      <c r="B510" s="15"/>
      <c r="E510" s="109"/>
      <c r="F510" s="109"/>
    </row>
    <row r="511" ht="15.75" customHeight="1">
      <c r="A511" s="15"/>
      <c r="B511" s="15"/>
      <c r="E511" s="109"/>
      <c r="F511" s="109"/>
    </row>
    <row r="512" ht="15.75" customHeight="1">
      <c r="A512" s="15"/>
      <c r="B512" s="15"/>
      <c r="E512" s="109"/>
      <c r="F512" s="109"/>
    </row>
    <row r="513" ht="15.75" customHeight="1">
      <c r="A513" s="15"/>
      <c r="B513" s="15"/>
      <c r="E513" s="109"/>
      <c r="F513" s="109"/>
    </row>
    <row r="514" ht="15.75" customHeight="1">
      <c r="A514" s="15"/>
      <c r="B514" s="15"/>
      <c r="E514" s="109"/>
      <c r="F514" s="109"/>
    </row>
    <row r="515" ht="15.75" customHeight="1">
      <c r="A515" s="15"/>
      <c r="B515" s="15"/>
      <c r="E515" s="109"/>
      <c r="F515" s="109"/>
    </row>
    <row r="516" ht="15.75" customHeight="1">
      <c r="A516" s="15"/>
      <c r="B516" s="15"/>
      <c r="E516" s="109"/>
      <c r="F516" s="109"/>
    </row>
    <row r="517" ht="15.75" customHeight="1">
      <c r="A517" s="15"/>
      <c r="B517" s="15"/>
      <c r="E517" s="109"/>
      <c r="F517" s="109"/>
    </row>
    <row r="518" ht="15.75" customHeight="1">
      <c r="A518" s="15"/>
      <c r="B518" s="15"/>
      <c r="E518" s="109"/>
      <c r="F518" s="109"/>
    </row>
    <row r="519" ht="15.75" customHeight="1">
      <c r="A519" s="15"/>
      <c r="B519" s="15"/>
      <c r="E519" s="109"/>
      <c r="F519" s="109"/>
    </row>
    <row r="520" ht="15.75" customHeight="1">
      <c r="A520" s="15"/>
      <c r="B520" s="15"/>
      <c r="E520" s="109"/>
      <c r="F520" s="109"/>
    </row>
    <row r="521" ht="15.75" customHeight="1">
      <c r="A521" s="15"/>
      <c r="B521" s="15"/>
      <c r="E521" s="109"/>
      <c r="F521" s="109"/>
    </row>
    <row r="522" ht="15.75" customHeight="1">
      <c r="A522" s="15"/>
      <c r="B522" s="15"/>
      <c r="E522" s="109"/>
      <c r="F522" s="109"/>
    </row>
    <row r="523" ht="15.75" customHeight="1">
      <c r="A523" s="15"/>
      <c r="B523" s="15"/>
      <c r="E523" s="109"/>
      <c r="F523" s="109"/>
    </row>
    <row r="524" ht="15.75" customHeight="1">
      <c r="A524" s="15"/>
      <c r="B524" s="15"/>
      <c r="E524" s="109"/>
      <c r="F524" s="109"/>
    </row>
    <row r="525" ht="15.75" customHeight="1">
      <c r="A525" s="15"/>
      <c r="B525" s="15"/>
      <c r="E525" s="109"/>
      <c r="F525" s="109"/>
    </row>
    <row r="526" ht="15.75" customHeight="1">
      <c r="A526" s="15"/>
      <c r="B526" s="15"/>
      <c r="E526" s="109"/>
      <c r="F526" s="109"/>
    </row>
    <row r="527" ht="15.75" customHeight="1">
      <c r="A527" s="15"/>
      <c r="B527" s="15"/>
      <c r="E527" s="109"/>
      <c r="F527" s="109"/>
    </row>
    <row r="528" ht="15.75" customHeight="1">
      <c r="A528" s="15"/>
      <c r="B528" s="15"/>
      <c r="E528" s="109"/>
      <c r="F528" s="109"/>
    </row>
    <row r="529" ht="15.75" customHeight="1">
      <c r="A529" s="15"/>
      <c r="B529" s="15"/>
      <c r="E529" s="109"/>
      <c r="F529" s="109"/>
    </row>
    <row r="530" ht="15.75" customHeight="1">
      <c r="A530" s="15"/>
      <c r="B530" s="15"/>
      <c r="E530" s="109"/>
      <c r="F530" s="109"/>
    </row>
    <row r="531" ht="15.75" customHeight="1">
      <c r="A531" s="15"/>
      <c r="B531" s="15"/>
      <c r="E531" s="109"/>
      <c r="F531" s="109"/>
    </row>
    <row r="532" ht="15.75" customHeight="1">
      <c r="A532" s="15"/>
      <c r="B532" s="15"/>
      <c r="E532" s="109"/>
      <c r="F532" s="109"/>
    </row>
    <row r="533" ht="15.75" customHeight="1">
      <c r="A533" s="15"/>
      <c r="B533" s="15"/>
      <c r="E533" s="109"/>
      <c r="F533" s="109"/>
    </row>
    <row r="534" ht="15.75" customHeight="1">
      <c r="A534" s="15"/>
      <c r="B534" s="15"/>
      <c r="E534" s="109"/>
      <c r="F534" s="109"/>
    </row>
    <row r="535" ht="15.75" customHeight="1">
      <c r="A535" s="15"/>
      <c r="B535" s="15"/>
      <c r="E535" s="109"/>
      <c r="F535" s="109"/>
    </row>
    <row r="536" ht="15.75" customHeight="1">
      <c r="A536" s="15"/>
      <c r="B536" s="15"/>
      <c r="E536" s="109"/>
      <c r="F536" s="109"/>
    </row>
    <row r="537" ht="15.75" customHeight="1">
      <c r="A537" s="15"/>
      <c r="B537" s="15"/>
      <c r="E537" s="109"/>
      <c r="F537" s="109"/>
    </row>
    <row r="538" ht="15.75" customHeight="1">
      <c r="A538" s="15"/>
      <c r="B538" s="15"/>
      <c r="E538" s="109"/>
      <c r="F538" s="109"/>
    </row>
    <row r="539" ht="15.75" customHeight="1">
      <c r="A539" s="15"/>
      <c r="B539" s="15"/>
      <c r="E539" s="109"/>
      <c r="F539" s="109"/>
    </row>
    <row r="540" ht="15.75" customHeight="1">
      <c r="A540" s="15"/>
      <c r="B540" s="15"/>
      <c r="E540" s="109"/>
      <c r="F540" s="109"/>
    </row>
    <row r="541" ht="15.75" customHeight="1">
      <c r="A541" s="15"/>
      <c r="B541" s="15"/>
      <c r="E541" s="109"/>
      <c r="F541" s="109"/>
    </row>
    <row r="542" ht="15.75" customHeight="1">
      <c r="A542" s="15"/>
      <c r="B542" s="15"/>
      <c r="E542" s="109"/>
      <c r="F542" s="109"/>
    </row>
    <row r="543" ht="15.75" customHeight="1">
      <c r="A543" s="15"/>
      <c r="B543" s="15"/>
      <c r="E543" s="109"/>
      <c r="F543" s="109"/>
    </row>
    <row r="544" ht="15.75" customHeight="1">
      <c r="A544" s="15"/>
      <c r="B544" s="15"/>
      <c r="E544" s="109"/>
      <c r="F544" s="109"/>
    </row>
    <row r="545" ht="15.75" customHeight="1">
      <c r="A545" s="15"/>
      <c r="B545" s="15"/>
      <c r="E545" s="109"/>
      <c r="F545" s="109"/>
    </row>
    <row r="546" ht="15.75" customHeight="1">
      <c r="A546" s="15"/>
      <c r="B546" s="15"/>
      <c r="E546" s="109"/>
      <c r="F546" s="109"/>
    </row>
    <row r="547" ht="15.75" customHeight="1">
      <c r="A547" s="15"/>
      <c r="B547" s="15"/>
      <c r="E547" s="109"/>
      <c r="F547" s="109"/>
    </row>
    <row r="548" ht="15.75" customHeight="1">
      <c r="A548" s="15"/>
      <c r="B548" s="15"/>
      <c r="E548" s="109"/>
      <c r="F548" s="109"/>
    </row>
    <row r="549" ht="15.75" customHeight="1">
      <c r="A549" s="15"/>
      <c r="B549" s="15"/>
      <c r="E549" s="109"/>
      <c r="F549" s="109"/>
    </row>
    <row r="550" ht="15.75" customHeight="1">
      <c r="A550" s="15"/>
      <c r="B550" s="15"/>
      <c r="E550" s="109"/>
      <c r="F550" s="109"/>
    </row>
    <row r="551" ht="15.75" customHeight="1">
      <c r="A551" s="15"/>
      <c r="B551" s="15"/>
      <c r="E551" s="109"/>
      <c r="F551" s="109"/>
    </row>
    <row r="552" ht="15.75" customHeight="1">
      <c r="A552" s="15"/>
      <c r="B552" s="15"/>
      <c r="E552" s="109"/>
      <c r="F552" s="109"/>
    </row>
    <row r="553" ht="15.75" customHeight="1">
      <c r="A553" s="15"/>
      <c r="B553" s="15"/>
      <c r="E553" s="109"/>
      <c r="F553" s="109"/>
    </row>
    <row r="554" ht="15.75" customHeight="1">
      <c r="A554" s="15"/>
      <c r="B554" s="15"/>
      <c r="E554" s="109"/>
      <c r="F554" s="109"/>
    </row>
    <row r="555" ht="15.75" customHeight="1">
      <c r="A555" s="15"/>
      <c r="B555" s="15"/>
      <c r="E555" s="109"/>
      <c r="F555" s="109"/>
    </row>
    <row r="556" ht="15.75" customHeight="1">
      <c r="A556" s="15"/>
      <c r="B556" s="15"/>
      <c r="E556" s="109"/>
      <c r="F556" s="109"/>
    </row>
    <row r="557" ht="15.75" customHeight="1">
      <c r="A557" s="15"/>
      <c r="B557" s="15"/>
      <c r="E557" s="109"/>
      <c r="F557" s="109"/>
    </row>
    <row r="558" ht="15.75" customHeight="1">
      <c r="A558" s="15"/>
      <c r="B558" s="15"/>
      <c r="E558" s="109"/>
      <c r="F558" s="109"/>
    </row>
    <row r="559" ht="15.75" customHeight="1">
      <c r="A559" s="15"/>
      <c r="B559" s="15"/>
      <c r="E559" s="109"/>
      <c r="F559" s="109"/>
    </row>
    <row r="560" ht="15.75" customHeight="1">
      <c r="A560" s="15"/>
      <c r="B560" s="15"/>
      <c r="E560" s="109"/>
      <c r="F560" s="109"/>
    </row>
    <row r="561" ht="15.75" customHeight="1">
      <c r="A561" s="15"/>
      <c r="B561" s="15"/>
      <c r="E561" s="109"/>
      <c r="F561" s="109"/>
    </row>
    <row r="562" ht="15.75" customHeight="1">
      <c r="A562" s="15"/>
      <c r="B562" s="15"/>
      <c r="E562" s="109"/>
      <c r="F562" s="109"/>
    </row>
    <row r="563" ht="15.75" customHeight="1">
      <c r="A563" s="15"/>
      <c r="B563" s="15"/>
      <c r="E563" s="109"/>
      <c r="F563" s="109"/>
    </row>
    <row r="564" ht="15.75" customHeight="1">
      <c r="A564" s="15"/>
      <c r="B564" s="15"/>
      <c r="E564" s="109"/>
      <c r="F564" s="109"/>
    </row>
    <row r="565" ht="15.75" customHeight="1">
      <c r="A565" s="15"/>
      <c r="B565" s="15"/>
      <c r="E565" s="109"/>
      <c r="F565" s="109"/>
    </row>
    <row r="566" ht="15.75" customHeight="1">
      <c r="A566" s="15"/>
      <c r="B566" s="15"/>
      <c r="E566" s="109"/>
      <c r="F566" s="109"/>
    </row>
    <row r="567" ht="15.75" customHeight="1">
      <c r="A567" s="15"/>
      <c r="B567" s="15"/>
      <c r="E567" s="109"/>
      <c r="F567" s="109"/>
    </row>
    <row r="568" ht="15.75" customHeight="1">
      <c r="A568" s="15"/>
      <c r="B568" s="15"/>
      <c r="E568" s="109"/>
      <c r="F568" s="109"/>
    </row>
    <row r="569" ht="15.75" customHeight="1">
      <c r="A569" s="15"/>
      <c r="B569" s="15"/>
      <c r="E569" s="109"/>
      <c r="F569" s="109"/>
    </row>
    <row r="570" ht="15.75" customHeight="1">
      <c r="A570" s="15"/>
      <c r="B570" s="15"/>
      <c r="E570" s="109"/>
      <c r="F570" s="109"/>
    </row>
    <row r="571" ht="15.75" customHeight="1">
      <c r="A571" s="15"/>
      <c r="B571" s="15"/>
      <c r="E571" s="109"/>
      <c r="F571" s="109"/>
    </row>
    <row r="572" ht="15.75" customHeight="1">
      <c r="A572" s="15"/>
      <c r="B572" s="15"/>
      <c r="E572" s="109"/>
      <c r="F572" s="109"/>
    </row>
    <row r="573" ht="15.75" customHeight="1">
      <c r="A573" s="15"/>
      <c r="B573" s="15"/>
      <c r="E573" s="109"/>
      <c r="F573" s="109"/>
    </row>
    <row r="574" ht="15.75" customHeight="1">
      <c r="A574" s="15"/>
      <c r="B574" s="15"/>
      <c r="E574" s="109"/>
      <c r="F574" s="109"/>
    </row>
    <row r="575" ht="15.75" customHeight="1">
      <c r="A575" s="15"/>
      <c r="B575" s="15"/>
      <c r="E575" s="109"/>
      <c r="F575" s="109"/>
    </row>
    <row r="576" ht="15.75" customHeight="1">
      <c r="A576" s="15"/>
      <c r="B576" s="15"/>
      <c r="E576" s="109"/>
      <c r="F576" s="109"/>
    </row>
    <row r="577" ht="15.75" customHeight="1">
      <c r="A577" s="15"/>
      <c r="B577" s="15"/>
      <c r="E577" s="109"/>
      <c r="F577" s="109"/>
    </row>
    <row r="578" ht="15.75" customHeight="1">
      <c r="A578" s="15"/>
      <c r="B578" s="15"/>
      <c r="E578" s="109"/>
      <c r="F578" s="109"/>
    </row>
    <row r="579" ht="15.75" customHeight="1">
      <c r="A579" s="15"/>
      <c r="B579" s="15"/>
      <c r="E579" s="109"/>
      <c r="F579" s="109"/>
    </row>
    <row r="580" ht="15.75" customHeight="1">
      <c r="A580" s="15"/>
      <c r="B580" s="15"/>
      <c r="E580" s="109"/>
      <c r="F580" s="109"/>
    </row>
    <row r="581" ht="15.75" customHeight="1">
      <c r="A581" s="15"/>
      <c r="B581" s="15"/>
      <c r="E581" s="109"/>
      <c r="F581" s="109"/>
    </row>
    <row r="582" ht="15.75" customHeight="1">
      <c r="A582" s="15"/>
      <c r="B582" s="15"/>
      <c r="E582" s="109"/>
      <c r="F582" s="109"/>
    </row>
    <row r="583" ht="15.75" customHeight="1">
      <c r="A583" s="15"/>
      <c r="B583" s="15"/>
      <c r="E583" s="109"/>
      <c r="F583" s="109"/>
    </row>
    <row r="584" ht="15.75" customHeight="1">
      <c r="A584" s="15"/>
      <c r="B584" s="15"/>
      <c r="E584" s="109"/>
      <c r="F584" s="109"/>
    </row>
    <row r="585" ht="15.75" customHeight="1">
      <c r="A585" s="15"/>
      <c r="B585" s="15"/>
      <c r="E585" s="109"/>
      <c r="F585" s="109"/>
    </row>
    <row r="586" ht="15.75" customHeight="1">
      <c r="A586" s="15"/>
      <c r="B586" s="15"/>
      <c r="E586" s="109"/>
      <c r="F586" s="109"/>
    </row>
    <row r="587" ht="15.75" customHeight="1">
      <c r="A587" s="15"/>
      <c r="B587" s="15"/>
      <c r="E587" s="109"/>
      <c r="F587" s="109"/>
    </row>
    <row r="588" ht="15.75" customHeight="1">
      <c r="A588" s="15"/>
      <c r="B588" s="15"/>
      <c r="E588" s="109"/>
      <c r="F588" s="109"/>
    </row>
    <row r="589" ht="15.75" customHeight="1">
      <c r="A589" s="15"/>
      <c r="B589" s="15"/>
      <c r="E589" s="109"/>
      <c r="F589" s="109"/>
    </row>
    <row r="590" ht="15.75" customHeight="1">
      <c r="A590" s="15"/>
      <c r="B590" s="15"/>
      <c r="E590" s="109"/>
      <c r="F590" s="109"/>
    </row>
    <row r="591" ht="15.75" customHeight="1">
      <c r="A591" s="15"/>
      <c r="B591" s="15"/>
      <c r="E591" s="109"/>
      <c r="F591" s="109"/>
    </row>
    <row r="592" ht="15.75" customHeight="1">
      <c r="A592" s="15"/>
      <c r="B592" s="15"/>
      <c r="E592" s="109"/>
      <c r="F592" s="109"/>
    </row>
    <row r="593" ht="15.75" customHeight="1">
      <c r="A593" s="15"/>
      <c r="B593" s="15"/>
      <c r="E593" s="109"/>
      <c r="F593" s="109"/>
    </row>
    <row r="594" ht="15.75" customHeight="1">
      <c r="A594" s="15"/>
      <c r="B594" s="15"/>
      <c r="E594" s="109"/>
      <c r="F594" s="109"/>
    </row>
    <row r="595" ht="15.75" customHeight="1">
      <c r="A595" s="15"/>
      <c r="B595" s="15"/>
      <c r="E595" s="109"/>
      <c r="F595" s="109"/>
    </row>
    <row r="596" ht="15.75" customHeight="1">
      <c r="A596" s="15"/>
      <c r="B596" s="15"/>
      <c r="E596" s="109"/>
      <c r="F596" s="109"/>
    </row>
    <row r="597" ht="15.75" customHeight="1">
      <c r="A597" s="15"/>
      <c r="B597" s="15"/>
      <c r="E597" s="109"/>
      <c r="F597" s="109"/>
    </row>
    <row r="598" ht="15.75" customHeight="1">
      <c r="A598" s="15"/>
      <c r="B598" s="15"/>
      <c r="E598" s="109"/>
      <c r="F598" s="109"/>
    </row>
    <row r="599" ht="15.75" customHeight="1">
      <c r="A599" s="15"/>
      <c r="B599" s="15"/>
      <c r="E599" s="109"/>
      <c r="F599" s="109"/>
    </row>
    <row r="600" ht="15.75" customHeight="1">
      <c r="A600" s="15"/>
      <c r="B600" s="15"/>
      <c r="E600" s="109"/>
      <c r="F600" s="109"/>
    </row>
    <row r="601" ht="15.75" customHeight="1">
      <c r="A601" s="15"/>
      <c r="B601" s="15"/>
      <c r="E601" s="109"/>
      <c r="F601" s="109"/>
    </row>
    <row r="602" ht="15.75" customHeight="1">
      <c r="A602" s="15"/>
      <c r="B602" s="15"/>
      <c r="E602" s="109"/>
      <c r="F602" s="109"/>
    </row>
    <row r="603" ht="15.75" customHeight="1">
      <c r="A603" s="15"/>
      <c r="B603" s="15"/>
      <c r="E603" s="109"/>
      <c r="F603" s="109"/>
    </row>
    <row r="604" ht="15.75" customHeight="1">
      <c r="A604" s="15"/>
      <c r="B604" s="15"/>
      <c r="E604" s="109"/>
      <c r="F604" s="109"/>
    </row>
    <row r="605" ht="15.75" customHeight="1">
      <c r="A605" s="15"/>
      <c r="B605" s="15"/>
      <c r="E605" s="109"/>
      <c r="F605" s="109"/>
    </row>
    <row r="606" ht="15.75" customHeight="1">
      <c r="A606" s="15"/>
      <c r="B606" s="15"/>
      <c r="E606" s="109"/>
      <c r="F606" s="109"/>
    </row>
    <row r="607" ht="15.75" customHeight="1">
      <c r="A607" s="15"/>
      <c r="B607" s="15"/>
      <c r="E607" s="109"/>
      <c r="F607" s="109"/>
    </row>
    <row r="608" ht="15.75" customHeight="1">
      <c r="A608" s="15"/>
      <c r="B608" s="15"/>
      <c r="E608" s="109"/>
      <c r="F608" s="109"/>
    </row>
    <row r="609" ht="15.75" customHeight="1">
      <c r="A609" s="15"/>
      <c r="B609" s="15"/>
      <c r="E609" s="109"/>
      <c r="F609" s="109"/>
    </row>
    <row r="610" ht="15.75" customHeight="1">
      <c r="A610" s="15"/>
      <c r="B610" s="15"/>
      <c r="E610" s="109"/>
      <c r="F610" s="109"/>
    </row>
    <row r="611" ht="15.75" customHeight="1">
      <c r="A611" s="15"/>
      <c r="B611" s="15"/>
      <c r="E611" s="109"/>
      <c r="F611" s="109"/>
    </row>
    <row r="612" ht="15.75" customHeight="1">
      <c r="A612" s="15"/>
      <c r="B612" s="15"/>
      <c r="E612" s="109"/>
      <c r="F612" s="109"/>
    </row>
    <row r="613" ht="15.75" customHeight="1">
      <c r="A613" s="15"/>
      <c r="B613" s="15"/>
      <c r="E613" s="109"/>
      <c r="F613" s="109"/>
    </row>
    <row r="614" ht="15.75" customHeight="1">
      <c r="A614" s="15"/>
      <c r="B614" s="15"/>
      <c r="E614" s="109"/>
      <c r="F614" s="109"/>
    </row>
    <row r="615" ht="15.75" customHeight="1">
      <c r="A615" s="15"/>
      <c r="B615" s="15"/>
      <c r="E615" s="109"/>
      <c r="F615" s="109"/>
    </row>
    <row r="616" ht="15.75" customHeight="1">
      <c r="A616" s="15"/>
      <c r="B616" s="15"/>
      <c r="E616" s="109"/>
      <c r="F616" s="109"/>
    </row>
    <row r="617" ht="15.75" customHeight="1">
      <c r="A617" s="15"/>
      <c r="B617" s="15"/>
      <c r="E617" s="109"/>
      <c r="F617" s="109"/>
    </row>
    <row r="618" ht="15.75" customHeight="1">
      <c r="A618" s="15"/>
      <c r="B618" s="15"/>
      <c r="E618" s="109"/>
      <c r="F618" s="109"/>
    </row>
    <row r="619" ht="15.75" customHeight="1">
      <c r="A619" s="15"/>
      <c r="B619" s="15"/>
      <c r="E619" s="109"/>
      <c r="F619" s="109"/>
    </row>
    <row r="620" ht="15.75" customHeight="1">
      <c r="A620" s="15"/>
      <c r="B620" s="15"/>
      <c r="E620" s="109"/>
      <c r="F620" s="109"/>
    </row>
    <row r="621" ht="15.75" customHeight="1">
      <c r="A621" s="15"/>
      <c r="B621" s="15"/>
      <c r="E621" s="109"/>
      <c r="F621" s="109"/>
    </row>
    <row r="622" ht="15.75" customHeight="1">
      <c r="A622" s="15"/>
      <c r="B622" s="15"/>
      <c r="E622" s="109"/>
      <c r="F622" s="109"/>
    </row>
    <row r="623" ht="15.75" customHeight="1">
      <c r="A623" s="15"/>
      <c r="B623" s="15"/>
      <c r="E623" s="109"/>
      <c r="F623" s="109"/>
    </row>
    <row r="624" ht="15.75" customHeight="1">
      <c r="A624" s="15"/>
      <c r="B624" s="15"/>
      <c r="E624" s="109"/>
      <c r="F624" s="109"/>
    </row>
    <row r="625" ht="15.75" customHeight="1">
      <c r="A625" s="15"/>
      <c r="B625" s="15"/>
      <c r="E625" s="109"/>
      <c r="F625" s="109"/>
    </row>
    <row r="626" ht="15.75" customHeight="1">
      <c r="A626" s="15"/>
      <c r="B626" s="15"/>
      <c r="E626" s="109"/>
      <c r="F626" s="109"/>
    </row>
    <row r="627" ht="15.75" customHeight="1">
      <c r="A627" s="15"/>
      <c r="B627" s="15"/>
      <c r="E627" s="109"/>
      <c r="F627" s="109"/>
    </row>
    <row r="628" ht="15.75" customHeight="1">
      <c r="A628" s="15"/>
      <c r="B628" s="15"/>
      <c r="E628" s="109"/>
      <c r="F628" s="109"/>
    </row>
    <row r="629" ht="15.75" customHeight="1">
      <c r="A629" s="15"/>
      <c r="B629" s="15"/>
      <c r="E629" s="109"/>
      <c r="F629" s="109"/>
    </row>
    <row r="630" ht="15.75" customHeight="1">
      <c r="A630" s="15"/>
      <c r="B630" s="15"/>
      <c r="E630" s="109"/>
      <c r="F630" s="109"/>
    </row>
    <row r="631" ht="15.75" customHeight="1">
      <c r="A631" s="15"/>
      <c r="B631" s="15"/>
      <c r="E631" s="109"/>
      <c r="F631" s="109"/>
    </row>
    <row r="632" ht="15.75" customHeight="1">
      <c r="A632" s="15"/>
      <c r="B632" s="15"/>
      <c r="E632" s="109"/>
      <c r="F632" s="109"/>
    </row>
    <row r="633" ht="15.75" customHeight="1">
      <c r="A633" s="15"/>
      <c r="B633" s="15"/>
      <c r="E633" s="109"/>
      <c r="F633" s="109"/>
    </row>
    <row r="634" ht="15.75" customHeight="1">
      <c r="A634" s="15"/>
      <c r="B634" s="15"/>
      <c r="E634" s="109"/>
      <c r="F634" s="109"/>
    </row>
    <row r="635" ht="15.75" customHeight="1">
      <c r="A635" s="15"/>
      <c r="B635" s="15"/>
      <c r="E635" s="109"/>
      <c r="F635" s="109"/>
    </row>
    <row r="636" ht="15.75" customHeight="1">
      <c r="A636" s="15"/>
      <c r="B636" s="15"/>
      <c r="E636" s="109"/>
      <c r="F636" s="109"/>
    </row>
    <row r="637" ht="15.75" customHeight="1">
      <c r="A637" s="15"/>
      <c r="B637" s="15"/>
      <c r="E637" s="109"/>
      <c r="F637" s="109"/>
    </row>
    <row r="638" ht="15.75" customHeight="1">
      <c r="A638" s="15"/>
      <c r="B638" s="15"/>
      <c r="E638" s="109"/>
      <c r="F638" s="109"/>
    </row>
    <row r="639" ht="15.75" customHeight="1">
      <c r="A639" s="15"/>
      <c r="B639" s="15"/>
      <c r="E639" s="109"/>
      <c r="F639" s="109"/>
    </row>
    <row r="640" ht="15.75" customHeight="1">
      <c r="A640" s="15"/>
      <c r="B640" s="15"/>
      <c r="E640" s="109"/>
      <c r="F640" s="109"/>
    </row>
    <row r="641" ht="15.75" customHeight="1">
      <c r="A641" s="15"/>
      <c r="B641" s="15"/>
      <c r="E641" s="109"/>
      <c r="F641" s="109"/>
    </row>
    <row r="642" ht="15.75" customHeight="1">
      <c r="A642" s="15"/>
      <c r="B642" s="15"/>
      <c r="E642" s="109"/>
      <c r="F642" s="109"/>
    </row>
    <row r="643" ht="15.75" customHeight="1">
      <c r="A643" s="15"/>
      <c r="B643" s="15"/>
      <c r="E643" s="109"/>
      <c r="F643" s="109"/>
    </row>
    <row r="644" ht="15.75" customHeight="1">
      <c r="A644" s="15"/>
      <c r="B644" s="15"/>
      <c r="E644" s="109"/>
      <c r="F644" s="109"/>
    </row>
    <row r="645" ht="15.75" customHeight="1">
      <c r="A645" s="15"/>
      <c r="B645" s="15"/>
      <c r="E645" s="109"/>
      <c r="F645" s="109"/>
    </row>
    <row r="646" ht="15.75" customHeight="1">
      <c r="A646" s="15"/>
      <c r="B646" s="15"/>
      <c r="E646" s="109"/>
      <c r="F646" s="109"/>
    </row>
    <row r="647" ht="15.75" customHeight="1">
      <c r="A647" s="15"/>
      <c r="B647" s="15"/>
      <c r="E647" s="109"/>
      <c r="F647" s="109"/>
    </row>
    <row r="648" ht="15.75" customHeight="1">
      <c r="A648" s="15"/>
      <c r="B648" s="15"/>
      <c r="E648" s="109"/>
      <c r="F648" s="109"/>
    </row>
    <row r="649" ht="15.75" customHeight="1">
      <c r="A649" s="15"/>
      <c r="B649" s="15"/>
      <c r="E649" s="109"/>
      <c r="F649" s="109"/>
    </row>
    <row r="650" ht="15.75" customHeight="1">
      <c r="A650" s="15"/>
      <c r="B650" s="15"/>
      <c r="E650" s="109"/>
      <c r="F650" s="109"/>
    </row>
    <row r="651" ht="15.75" customHeight="1">
      <c r="A651" s="15"/>
      <c r="B651" s="15"/>
      <c r="E651" s="109"/>
      <c r="F651" s="109"/>
    </row>
    <row r="652" ht="15.75" customHeight="1">
      <c r="A652" s="15"/>
      <c r="B652" s="15"/>
      <c r="E652" s="109"/>
      <c r="F652" s="109"/>
    </row>
    <row r="653" ht="15.75" customHeight="1">
      <c r="A653" s="15"/>
      <c r="B653" s="15"/>
      <c r="E653" s="109"/>
      <c r="F653" s="109"/>
    </row>
    <row r="654" ht="15.75" customHeight="1">
      <c r="A654" s="15"/>
      <c r="B654" s="15"/>
      <c r="E654" s="109"/>
      <c r="F654" s="109"/>
    </row>
    <row r="655" ht="15.75" customHeight="1">
      <c r="A655" s="15"/>
      <c r="B655" s="15"/>
      <c r="E655" s="109"/>
      <c r="F655" s="109"/>
    </row>
    <row r="656" ht="15.75" customHeight="1">
      <c r="A656" s="15"/>
      <c r="B656" s="15"/>
      <c r="E656" s="109"/>
      <c r="F656" s="109"/>
    </row>
    <row r="657" ht="15.75" customHeight="1">
      <c r="A657" s="15"/>
      <c r="B657" s="15"/>
      <c r="E657" s="109"/>
      <c r="F657" s="109"/>
    </row>
    <row r="658" ht="15.75" customHeight="1">
      <c r="A658" s="15"/>
      <c r="B658" s="15"/>
      <c r="E658" s="109"/>
      <c r="F658" s="109"/>
    </row>
    <row r="659" ht="15.75" customHeight="1">
      <c r="A659" s="15"/>
      <c r="B659" s="15"/>
      <c r="E659" s="109"/>
      <c r="F659" s="109"/>
    </row>
    <row r="660" ht="15.75" customHeight="1">
      <c r="A660" s="15"/>
      <c r="B660" s="15"/>
      <c r="E660" s="109"/>
      <c r="F660" s="109"/>
    </row>
    <row r="661" ht="15.75" customHeight="1">
      <c r="A661" s="15"/>
      <c r="B661" s="15"/>
      <c r="E661" s="109"/>
      <c r="F661" s="109"/>
    </row>
    <row r="662" ht="15.75" customHeight="1">
      <c r="A662" s="15"/>
      <c r="B662" s="15"/>
      <c r="E662" s="109"/>
      <c r="F662" s="109"/>
    </row>
    <row r="663" ht="15.75" customHeight="1">
      <c r="A663" s="15"/>
      <c r="B663" s="15"/>
      <c r="E663" s="109"/>
      <c r="F663" s="109"/>
    </row>
    <row r="664" ht="15.75" customHeight="1">
      <c r="A664" s="15"/>
      <c r="B664" s="15"/>
      <c r="E664" s="109"/>
      <c r="F664" s="109"/>
    </row>
    <row r="665" ht="15.75" customHeight="1">
      <c r="A665" s="15"/>
      <c r="B665" s="15"/>
      <c r="E665" s="109"/>
      <c r="F665" s="109"/>
    </row>
    <row r="666" ht="15.75" customHeight="1">
      <c r="A666" s="15"/>
      <c r="B666" s="15"/>
      <c r="E666" s="109"/>
      <c r="F666" s="109"/>
    </row>
    <row r="667" ht="15.75" customHeight="1">
      <c r="A667" s="15"/>
      <c r="B667" s="15"/>
      <c r="E667" s="109"/>
      <c r="F667" s="109"/>
    </row>
    <row r="668" ht="15.75" customHeight="1">
      <c r="A668" s="15"/>
      <c r="B668" s="15"/>
      <c r="E668" s="109"/>
      <c r="F668" s="109"/>
    </row>
    <row r="669" ht="15.75" customHeight="1">
      <c r="A669" s="15"/>
      <c r="B669" s="15"/>
      <c r="E669" s="109"/>
      <c r="F669" s="109"/>
    </row>
    <row r="670" ht="15.75" customHeight="1">
      <c r="A670" s="15"/>
      <c r="B670" s="15"/>
      <c r="E670" s="109"/>
      <c r="F670" s="109"/>
    </row>
    <row r="671" ht="15.75" customHeight="1">
      <c r="A671" s="15"/>
      <c r="B671" s="15"/>
      <c r="E671" s="109"/>
      <c r="F671" s="109"/>
    </row>
    <row r="672" ht="15.75" customHeight="1">
      <c r="A672" s="15"/>
      <c r="B672" s="15"/>
      <c r="E672" s="109"/>
      <c r="F672" s="109"/>
    </row>
    <row r="673" ht="15.75" customHeight="1">
      <c r="A673" s="15"/>
      <c r="B673" s="15"/>
      <c r="E673" s="109"/>
      <c r="F673" s="109"/>
    </row>
    <row r="674" ht="15.75" customHeight="1">
      <c r="A674" s="15"/>
      <c r="B674" s="15"/>
      <c r="E674" s="109"/>
      <c r="F674" s="109"/>
    </row>
    <row r="675" ht="15.75" customHeight="1">
      <c r="A675" s="15"/>
      <c r="B675" s="15"/>
      <c r="E675" s="109"/>
      <c r="F675" s="109"/>
    </row>
    <row r="676" ht="15.75" customHeight="1">
      <c r="A676" s="15"/>
      <c r="B676" s="15"/>
      <c r="E676" s="109"/>
      <c r="F676" s="109"/>
    </row>
    <row r="677" ht="15.75" customHeight="1">
      <c r="A677" s="15"/>
      <c r="B677" s="15"/>
      <c r="E677" s="109"/>
      <c r="F677" s="109"/>
    </row>
    <row r="678" ht="15.75" customHeight="1">
      <c r="A678" s="15"/>
      <c r="B678" s="15"/>
      <c r="E678" s="109"/>
      <c r="F678" s="109"/>
    </row>
    <row r="679" ht="15.75" customHeight="1">
      <c r="A679" s="15"/>
      <c r="B679" s="15"/>
      <c r="E679" s="109"/>
      <c r="F679" s="109"/>
    </row>
    <row r="680" ht="15.75" customHeight="1">
      <c r="A680" s="15"/>
      <c r="B680" s="15"/>
      <c r="E680" s="109"/>
      <c r="F680" s="109"/>
    </row>
    <row r="681" ht="15.75" customHeight="1">
      <c r="A681" s="15"/>
      <c r="B681" s="15"/>
      <c r="E681" s="109"/>
      <c r="F681" s="109"/>
    </row>
    <row r="682" ht="15.75" customHeight="1">
      <c r="A682" s="15"/>
      <c r="B682" s="15"/>
      <c r="E682" s="109"/>
      <c r="F682" s="109"/>
    </row>
    <row r="683" ht="15.75" customHeight="1">
      <c r="A683" s="15"/>
      <c r="B683" s="15"/>
      <c r="E683" s="109"/>
      <c r="F683" s="109"/>
    </row>
    <row r="684" ht="15.75" customHeight="1">
      <c r="A684" s="15"/>
      <c r="B684" s="15"/>
      <c r="E684" s="109"/>
      <c r="F684" s="109"/>
    </row>
    <row r="685" ht="15.75" customHeight="1">
      <c r="A685" s="15"/>
      <c r="B685" s="15"/>
      <c r="E685" s="109"/>
      <c r="F685" s="109"/>
    </row>
    <row r="686" ht="15.75" customHeight="1">
      <c r="A686" s="15"/>
      <c r="B686" s="15"/>
      <c r="E686" s="109"/>
      <c r="F686" s="109"/>
    </row>
    <row r="687" ht="15.75" customHeight="1">
      <c r="A687" s="15"/>
      <c r="B687" s="15"/>
      <c r="E687" s="109"/>
      <c r="F687" s="109"/>
    </row>
    <row r="688" ht="15.75" customHeight="1">
      <c r="A688" s="15"/>
      <c r="B688" s="15"/>
      <c r="E688" s="109"/>
      <c r="F688" s="109"/>
    </row>
    <row r="689" ht="15.75" customHeight="1">
      <c r="A689" s="15"/>
      <c r="B689" s="15"/>
      <c r="E689" s="109"/>
      <c r="F689" s="109"/>
    </row>
    <row r="690" ht="15.75" customHeight="1">
      <c r="A690" s="15"/>
      <c r="B690" s="15"/>
      <c r="E690" s="109"/>
      <c r="F690" s="109"/>
    </row>
    <row r="691" ht="15.75" customHeight="1">
      <c r="A691" s="15"/>
      <c r="B691" s="15"/>
      <c r="E691" s="109"/>
      <c r="F691" s="109"/>
    </row>
    <row r="692" ht="15.75" customHeight="1">
      <c r="A692" s="15"/>
      <c r="B692" s="15"/>
      <c r="E692" s="109"/>
      <c r="F692" s="109"/>
    </row>
    <row r="693" ht="15.75" customHeight="1">
      <c r="A693" s="15"/>
      <c r="B693" s="15"/>
      <c r="E693" s="109"/>
      <c r="F693" s="109"/>
    </row>
    <row r="694" ht="15.75" customHeight="1">
      <c r="A694" s="15"/>
      <c r="B694" s="15"/>
      <c r="E694" s="109"/>
      <c r="F694" s="109"/>
    </row>
    <row r="695" ht="15.75" customHeight="1">
      <c r="A695" s="15"/>
      <c r="B695" s="15"/>
      <c r="E695" s="109"/>
      <c r="F695" s="109"/>
    </row>
    <row r="696" ht="15.75" customHeight="1">
      <c r="A696" s="15"/>
      <c r="B696" s="15"/>
      <c r="E696" s="109"/>
      <c r="F696" s="109"/>
    </row>
    <row r="697" ht="15.75" customHeight="1">
      <c r="A697" s="15"/>
      <c r="B697" s="15"/>
      <c r="E697" s="109"/>
      <c r="F697" s="109"/>
    </row>
    <row r="698" ht="15.75" customHeight="1">
      <c r="A698" s="15"/>
      <c r="B698" s="15"/>
      <c r="E698" s="109"/>
      <c r="F698" s="109"/>
    </row>
    <row r="699" ht="15.75" customHeight="1">
      <c r="A699" s="15"/>
      <c r="B699" s="15"/>
      <c r="E699" s="109"/>
      <c r="F699" s="109"/>
    </row>
    <row r="700" ht="15.75" customHeight="1">
      <c r="A700" s="15"/>
      <c r="B700" s="15"/>
      <c r="E700" s="109"/>
      <c r="F700" s="109"/>
    </row>
    <row r="701" ht="15.75" customHeight="1">
      <c r="A701" s="15"/>
      <c r="B701" s="15"/>
      <c r="E701" s="109"/>
      <c r="F701" s="109"/>
    </row>
    <row r="702" ht="15.75" customHeight="1">
      <c r="A702" s="15"/>
      <c r="B702" s="15"/>
      <c r="E702" s="109"/>
      <c r="F702" s="109"/>
    </row>
    <row r="703" ht="15.75" customHeight="1">
      <c r="A703" s="15"/>
      <c r="B703" s="15"/>
      <c r="E703" s="109"/>
      <c r="F703" s="109"/>
    </row>
    <row r="704" ht="15.75" customHeight="1">
      <c r="A704" s="15"/>
      <c r="B704" s="15"/>
      <c r="E704" s="109"/>
      <c r="F704" s="109"/>
    </row>
    <row r="705" ht="15.75" customHeight="1">
      <c r="A705" s="15"/>
      <c r="B705" s="15"/>
      <c r="E705" s="109"/>
      <c r="F705" s="109"/>
    </row>
    <row r="706" ht="15.75" customHeight="1">
      <c r="A706" s="15"/>
      <c r="B706" s="15"/>
      <c r="E706" s="109"/>
      <c r="F706" s="109"/>
    </row>
    <row r="707" ht="15.75" customHeight="1">
      <c r="A707" s="15"/>
      <c r="B707" s="15"/>
      <c r="E707" s="109"/>
      <c r="F707" s="109"/>
    </row>
    <row r="708" ht="15.75" customHeight="1">
      <c r="A708" s="15"/>
      <c r="B708" s="15"/>
      <c r="E708" s="109"/>
      <c r="F708" s="109"/>
    </row>
    <row r="709" ht="15.75" customHeight="1">
      <c r="A709" s="15"/>
      <c r="B709" s="15"/>
      <c r="E709" s="109"/>
      <c r="F709" s="109"/>
    </row>
    <row r="710" ht="15.75" customHeight="1">
      <c r="A710" s="15"/>
      <c r="B710" s="15"/>
      <c r="E710" s="109"/>
      <c r="F710" s="109"/>
    </row>
    <row r="711" ht="15.75" customHeight="1">
      <c r="A711" s="15"/>
      <c r="B711" s="15"/>
      <c r="E711" s="109"/>
      <c r="F711" s="109"/>
    </row>
    <row r="712" ht="15.75" customHeight="1">
      <c r="A712" s="15"/>
      <c r="B712" s="15"/>
      <c r="E712" s="109"/>
      <c r="F712" s="109"/>
    </row>
    <row r="713" ht="15.75" customHeight="1">
      <c r="A713" s="15"/>
      <c r="B713" s="15"/>
      <c r="E713" s="109"/>
      <c r="F713" s="109"/>
    </row>
    <row r="714" ht="15.75" customHeight="1">
      <c r="A714" s="15"/>
      <c r="B714" s="15"/>
      <c r="E714" s="109"/>
      <c r="F714" s="109"/>
    </row>
    <row r="715" ht="15.75" customHeight="1">
      <c r="A715" s="15"/>
      <c r="B715" s="15"/>
      <c r="E715" s="109"/>
      <c r="F715" s="109"/>
    </row>
    <row r="716" ht="15.75" customHeight="1">
      <c r="A716" s="15"/>
      <c r="B716" s="15"/>
      <c r="E716" s="109"/>
      <c r="F716" s="109"/>
    </row>
    <row r="717" ht="15.75" customHeight="1">
      <c r="A717" s="15"/>
      <c r="B717" s="15"/>
      <c r="E717" s="109"/>
      <c r="F717" s="109"/>
    </row>
    <row r="718" ht="15.75" customHeight="1">
      <c r="A718" s="15"/>
      <c r="B718" s="15"/>
      <c r="E718" s="109"/>
      <c r="F718" s="109"/>
    </row>
    <row r="719" ht="15.75" customHeight="1">
      <c r="A719" s="15"/>
      <c r="B719" s="15"/>
      <c r="E719" s="109"/>
      <c r="F719" s="109"/>
    </row>
    <row r="720" ht="15.75" customHeight="1">
      <c r="A720" s="15"/>
      <c r="B720" s="15"/>
      <c r="E720" s="109"/>
      <c r="F720" s="109"/>
    </row>
    <row r="721" ht="15.75" customHeight="1">
      <c r="A721" s="15"/>
      <c r="B721" s="15"/>
      <c r="E721" s="109"/>
      <c r="F721" s="109"/>
    </row>
    <row r="722" ht="15.75" customHeight="1">
      <c r="A722" s="15"/>
      <c r="B722" s="15"/>
      <c r="E722" s="109"/>
      <c r="F722" s="109"/>
    </row>
    <row r="723" ht="15.75" customHeight="1">
      <c r="A723" s="15"/>
      <c r="B723" s="15"/>
      <c r="E723" s="109"/>
      <c r="F723" s="109"/>
    </row>
    <row r="724" ht="15.75" customHeight="1">
      <c r="A724" s="15"/>
      <c r="B724" s="15"/>
      <c r="E724" s="109"/>
      <c r="F724" s="109"/>
    </row>
    <row r="725" ht="15.75" customHeight="1">
      <c r="A725" s="15"/>
      <c r="B725" s="15"/>
      <c r="E725" s="109"/>
      <c r="F725" s="109"/>
    </row>
    <row r="726" ht="15.75" customHeight="1">
      <c r="A726" s="15"/>
      <c r="B726" s="15"/>
      <c r="E726" s="109"/>
      <c r="F726" s="109"/>
    </row>
    <row r="727" ht="15.75" customHeight="1">
      <c r="A727" s="15"/>
      <c r="B727" s="15"/>
      <c r="E727" s="109"/>
      <c r="F727" s="109"/>
    </row>
    <row r="728" ht="15.75" customHeight="1">
      <c r="A728" s="15"/>
      <c r="B728" s="15"/>
      <c r="E728" s="109"/>
      <c r="F728" s="109"/>
    </row>
    <row r="729" ht="15.75" customHeight="1">
      <c r="A729" s="15"/>
      <c r="B729" s="15"/>
      <c r="E729" s="109"/>
      <c r="F729" s="109"/>
    </row>
    <row r="730" ht="15.75" customHeight="1">
      <c r="A730" s="15"/>
      <c r="B730" s="15"/>
      <c r="E730" s="109"/>
      <c r="F730" s="109"/>
    </row>
    <row r="731" ht="15.75" customHeight="1">
      <c r="A731" s="15"/>
      <c r="B731" s="15"/>
      <c r="E731" s="109"/>
      <c r="F731" s="109"/>
    </row>
    <row r="732" ht="15.75" customHeight="1">
      <c r="A732" s="15"/>
      <c r="B732" s="15"/>
      <c r="E732" s="109"/>
      <c r="F732" s="109"/>
    </row>
    <row r="733" ht="15.75" customHeight="1">
      <c r="A733" s="15"/>
      <c r="B733" s="15"/>
      <c r="E733" s="109"/>
      <c r="F733" s="109"/>
    </row>
    <row r="734" ht="15.75" customHeight="1">
      <c r="A734" s="15"/>
      <c r="B734" s="15"/>
      <c r="E734" s="109"/>
      <c r="F734" s="109"/>
    </row>
    <row r="735" ht="15.75" customHeight="1">
      <c r="A735" s="15"/>
      <c r="B735" s="15"/>
      <c r="E735" s="109"/>
      <c r="F735" s="109"/>
    </row>
    <row r="736" ht="15.75" customHeight="1">
      <c r="A736" s="15"/>
      <c r="B736" s="15"/>
      <c r="E736" s="109"/>
      <c r="F736" s="109"/>
    </row>
    <row r="737" ht="15.75" customHeight="1">
      <c r="A737" s="15"/>
      <c r="B737" s="15"/>
      <c r="E737" s="109"/>
      <c r="F737" s="109"/>
    </row>
    <row r="738" ht="15.75" customHeight="1">
      <c r="A738" s="15"/>
      <c r="B738" s="15"/>
      <c r="E738" s="109"/>
      <c r="F738" s="109"/>
    </row>
    <row r="739" ht="15.75" customHeight="1">
      <c r="A739" s="15"/>
      <c r="B739" s="15"/>
      <c r="E739" s="109"/>
      <c r="F739" s="109"/>
    </row>
    <row r="740" ht="15.75" customHeight="1">
      <c r="A740" s="15"/>
      <c r="B740" s="15"/>
      <c r="E740" s="109"/>
      <c r="F740" s="109"/>
    </row>
    <row r="741" ht="15.75" customHeight="1">
      <c r="A741" s="15"/>
      <c r="B741" s="15"/>
      <c r="E741" s="109"/>
      <c r="F741" s="109"/>
    </row>
    <row r="742" ht="15.75" customHeight="1">
      <c r="A742" s="15"/>
      <c r="B742" s="15"/>
      <c r="E742" s="109"/>
      <c r="F742" s="109"/>
    </row>
    <row r="743" ht="15.75" customHeight="1">
      <c r="A743" s="15"/>
      <c r="B743" s="15"/>
      <c r="E743" s="109"/>
      <c r="F743" s="109"/>
    </row>
    <row r="744" ht="15.75" customHeight="1">
      <c r="A744" s="15"/>
      <c r="B744" s="15"/>
      <c r="E744" s="109"/>
      <c r="F744" s="109"/>
    </row>
    <row r="745" ht="15.75" customHeight="1">
      <c r="A745" s="15"/>
      <c r="B745" s="15"/>
      <c r="E745" s="109"/>
      <c r="F745" s="109"/>
    </row>
    <row r="746" ht="15.75" customHeight="1">
      <c r="A746" s="15"/>
      <c r="B746" s="15"/>
      <c r="E746" s="109"/>
      <c r="F746" s="109"/>
    </row>
    <row r="747" ht="15.75" customHeight="1">
      <c r="A747" s="15"/>
      <c r="B747" s="15"/>
      <c r="E747" s="109"/>
      <c r="F747" s="109"/>
    </row>
    <row r="748" ht="15.75" customHeight="1">
      <c r="A748" s="15"/>
      <c r="B748" s="15"/>
      <c r="E748" s="109"/>
      <c r="F748" s="109"/>
    </row>
    <row r="749" ht="15.75" customHeight="1">
      <c r="A749" s="15"/>
      <c r="B749" s="15"/>
      <c r="E749" s="109"/>
      <c r="F749" s="109"/>
    </row>
    <row r="750" ht="15.75" customHeight="1">
      <c r="A750" s="15"/>
      <c r="B750" s="15"/>
      <c r="E750" s="109"/>
      <c r="F750" s="109"/>
    </row>
    <row r="751" ht="15.75" customHeight="1">
      <c r="A751" s="15"/>
      <c r="B751" s="15"/>
      <c r="E751" s="109"/>
      <c r="F751" s="109"/>
    </row>
    <row r="752" ht="15.75" customHeight="1">
      <c r="A752" s="15"/>
      <c r="B752" s="15"/>
      <c r="E752" s="109"/>
      <c r="F752" s="109"/>
    </row>
    <row r="753" ht="15.75" customHeight="1">
      <c r="A753" s="15"/>
      <c r="B753" s="15"/>
      <c r="E753" s="109"/>
      <c r="F753" s="109"/>
    </row>
    <row r="754" ht="15.75" customHeight="1">
      <c r="A754" s="15"/>
      <c r="B754" s="15"/>
      <c r="E754" s="109"/>
      <c r="F754" s="109"/>
    </row>
    <row r="755" ht="15.75" customHeight="1">
      <c r="A755" s="15"/>
      <c r="B755" s="15"/>
      <c r="E755" s="109"/>
      <c r="F755" s="109"/>
    </row>
    <row r="756" ht="15.75" customHeight="1">
      <c r="A756" s="15"/>
      <c r="B756" s="15"/>
      <c r="E756" s="109"/>
      <c r="F756" s="109"/>
    </row>
    <row r="757" ht="15.75" customHeight="1">
      <c r="A757" s="15"/>
      <c r="B757" s="15"/>
      <c r="E757" s="109"/>
      <c r="F757" s="109"/>
    </row>
    <row r="758" ht="15.75" customHeight="1">
      <c r="A758" s="15"/>
      <c r="B758" s="15"/>
      <c r="E758" s="109"/>
      <c r="F758" s="109"/>
    </row>
    <row r="759" ht="15.75" customHeight="1">
      <c r="A759" s="15"/>
      <c r="B759" s="15"/>
      <c r="E759" s="109"/>
      <c r="F759" s="109"/>
    </row>
    <row r="760" ht="15.75" customHeight="1">
      <c r="A760" s="15"/>
      <c r="B760" s="15"/>
      <c r="E760" s="109"/>
      <c r="F760" s="109"/>
    </row>
    <row r="761" ht="15.75" customHeight="1">
      <c r="A761" s="15"/>
      <c r="B761" s="15"/>
      <c r="E761" s="109"/>
      <c r="F761" s="109"/>
    </row>
    <row r="762" ht="15.75" customHeight="1">
      <c r="A762" s="15"/>
      <c r="B762" s="15"/>
      <c r="E762" s="109"/>
      <c r="F762" s="109"/>
    </row>
    <row r="763" ht="15.75" customHeight="1">
      <c r="A763" s="15"/>
      <c r="B763" s="15"/>
      <c r="E763" s="109"/>
      <c r="F763" s="109"/>
    </row>
    <row r="764" ht="15.75" customHeight="1">
      <c r="A764" s="15"/>
      <c r="B764" s="15"/>
      <c r="E764" s="109"/>
      <c r="F764" s="109"/>
    </row>
    <row r="765" ht="15.75" customHeight="1">
      <c r="A765" s="15"/>
      <c r="B765" s="15"/>
      <c r="E765" s="109"/>
      <c r="F765" s="109"/>
    </row>
    <row r="766" ht="15.75" customHeight="1">
      <c r="A766" s="15"/>
      <c r="B766" s="15"/>
      <c r="E766" s="109"/>
      <c r="F766" s="109"/>
    </row>
    <row r="767" ht="15.75" customHeight="1">
      <c r="A767" s="15"/>
      <c r="B767" s="15"/>
      <c r="E767" s="109"/>
      <c r="F767" s="109"/>
    </row>
    <row r="768" ht="15.75" customHeight="1">
      <c r="A768" s="15"/>
      <c r="B768" s="15"/>
      <c r="E768" s="109"/>
      <c r="F768" s="109"/>
    </row>
    <row r="769" ht="15.75" customHeight="1">
      <c r="A769" s="15"/>
      <c r="B769" s="15"/>
      <c r="E769" s="109"/>
      <c r="F769" s="109"/>
    </row>
    <row r="770" ht="15.75" customHeight="1">
      <c r="A770" s="15"/>
      <c r="B770" s="15"/>
      <c r="E770" s="109"/>
      <c r="F770" s="109"/>
    </row>
    <row r="771" ht="15.75" customHeight="1">
      <c r="A771" s="15"/>
      <c r="B771" s="15"/>
      <c r="E771" s="109"/>
      <c r="F771" s="109"/>
    </row>
    <row r="772" ht="15.75" customHeight="1">
      <c r="A772" s="15"/>
      <c r="B772" s="15"/>
      <c r="E772" s="109"/>
      <c r="F772" s="109"/>
    </row>
    <row r="773" ht="15.75" customHeight="1">
      <c r="A773" s="15"/>
      <c r="B773" s="15"/>
      <c r="E773" s="109"/>
      <c r="F773" s="109"/>
    </row>
    <row r="774" ht="15.75" customHeight="1">
      <c r="A774" s="15"/>
      <c r="B774" s="15"/>
      <c r="E774" s="109"/>
      <c r="F774" s="109"/>
    </row>
    <row r="775" ht="15.75" customHeight="1">
      <c r="A775" s="15"/>
      <c r="B775" s="15"/>
      <c r="E775" s="109"/>
      <c r="F775" s="109"/>
    </row>
    <row r="776" ht="15.75" customHeight="1">
      <c r="A776" s="15"/>
      <c r="B776" s="15"/>
      <c r="E776" s="109"/>
      <c r="F776" s="109"/>
    </row>
    <row r="777" ht="15.75" customHeight="1">
      <c r="A777" s="15"/>
      <c r="B777" s="15"/>
      <c r="E777" s="109"/>
      <c r="F777" s="109"/>
    </row>
    <row r="778" ht="15.75" customHeight="1">
      <c r="A778" s="15"/>
      <c r="B778" s="15"/>
      <c r="E778" s="109"/>
      <c r="F778" s="109"/>
    </row>
    <row r="779" ht="15.75" customHeight="1">
      <c r="A779" s="15"/>
      <c r="B779" s="15"/>
      <c r="E779" s="109"/>
      <c r="F779" s="109"/>
    </row>
    <row r="780" ht="15.75" customHeight="1">
      <c r="A780" s="15"/>
      <c r="B780" s="15"/>
      <c r="E780" s="109"/>
      <c r="F780" s="109"/>
    </row>
    <row r="781" ht="15.75" customHeight="1">
      <c r="A781" s="15"/>
      <c r="B781" s="15"/>
      <c r="E781" s="109"/>
      <c r="F781" s="109"/>
    </row>
    <row r="782" ht="15.75" customHeight="1">
      <c r="A782" s="15"/>
      <c r="B782" s="15"/>
      <c r="E782" s="109"/>
      <c r="F782" s="109"/>
    </row>
    <row r="783" ht="15.75" customHeight="1">
      <c r="A783" s="15"/>
      <c r="B783" s="15"/>
      <c r="E783" s="109"/>
      <c r="F783" s="109"/>
    </row>
    <row r="784" ht="15.75" customHeight="1">
      <c r="A784" s="15"/>
      <c r="B784" s="15"/>
      <c r="E784" s="109"/>
      <c r="F784" s="109"/>
    </row>
    <row r="785" ht="15.75" customHeight="1">
      <c r="A785" s="15"/>
      <c r="B785" s="15"/>
      <c r="E785" s="109"/>
      <c r="F785" s="109"/>
    </row>
    <row r="786" ht="15.75" customHeight="1">
      <c r="A786" s="15"/>
      <c r="B786" s="15"/>
      <c r="E786" s="109"/>
      <c r="F786" s="109"/>
    </row>
    <row r="787" ht="15.75" customHeight="1">
      <c r="A787" s="15"/>
      <c r="B787" s="15"/>
      <c r="E787" s="109"/>
      <c r="F787" s="109"/>
    </row>
    <row r="788" ht="15.75" customHeight="1">
      <c r="A788" s="15"/>
      <c r="B788" s="15"/>
      <c r="E788" s="109"/>
      <c r="F788" s="109"/>
    </row>
    <row r="789" ht="15.75" customHeight="1">
      <c r="A789" s="15"/>
      <c r="B789" s="15"/>
      <c r="E789" s="109"/>
      <c r="F789" s="109"/>
    </row>
    <row r="790" ht="15.75" customHeight="1">
      <c r="A790" s="15"/>
      <c r="B790" s="15"/>
      <c r="E790" s="109"/>
      <c r="F790" s="109"/>
    </row>
    <row r="791" ht="15.75" customHeight="1">
      <c r="A791" s="15"/>
      <c r="B791" s="15"/>
      <c r="E791" s="109"/>
      <c r="F791" s="109"/>
    </row>
    <row r="792" ht="15.75" customHeight="1">
      <c r="A792" s="15"/>
      <c r="B792" s="15"/>
      <c r="E792" s="109"/>
      <c r="F792" s="109"/>
    </row>
    <row r="793" ht="15.75" customHeight="1">
      <c r="A793" s="15"/>
      <c r="B793" s="15"/>
      <c r="E793" s="109"/>
      <c r="F793" s="109"/>
    </row>
    <row r="794" ht="15.75" customHeight="1">
      <c r="A794" s="15"/>
      <c r="B794" s="15"/>
      <c r="E794" s="109"/>
      <c r="F794" s="109"/>
    </row>
    <row r="795" ht="15.75" customHeight="1">
      <c r="A795" s="15"/>
      <c r="B795" s="15"/>
      <c r="E795" s="109"/>
      <c r="F795" s="109"/>
    </row>
    <row r="796" ht="15.75" customHeight="1">
      <c r="A796" s="15"/>
      <c r="B796" s="15"/>
      <c r="E796" s="109"/>
      <c r="F796" s="109"/>
    </row>
    <row r="797" ht="15.75" customHeight="1">
      <c r="A797" s="15"/>
      <c r="B797" s="15"/>
      <c r="E797" s="109"/>
      <c r="F797" s="109"/>
    </row>
    <row r="798" ht="15.75" customHeight="1">
      <c r="A798" s="15"/>
      <c r="B798" s="15"/>
      <c r="E798" s="109"/>
      <c r="F798" s="109"/>
    </row>
    <row r="799" ht="15.75" customHeight="1">
      <c r="A799" s="15"/>
      <c r="B799" s="15"/>
      <c r="E799" s="109"/>
      <c r="F799" s="109"/>
    </row>
    <row r="800" ht="15.75" customHeight="1">
      <c r="A800" s="15"/>
      <c r="B800" s="15"/>
      <c r="E800" s="109"/>
      <c r="F800" s="109"/>
    </row>
    <row r="801" ht="15.75" customHeight="1">
      <c r="A801" s="15"/>
      <c r="B801" s="15"/>
      <c r="E801" s="109"/>
      <c r="F801" s="109"/>
    </row>
    <row r="802" ht="15.75" customHeight="1">
      <c r="A802" s="15"/>
      <c r="B802" s="15"/>
      <c r="E802" s="109"/>
      <c r="F802" s="109"/>
    </row>
    <row r="803" ht="15.75" customHeight="1">
      <c r="A803" s="15"/>
      <c r="B803" s="15"/>
      <c r="E803" s="109"/>
      <c r="F803" s="109"/>
    </row>
    <row r="804" ht="15.75" customHeight="1">
      <c r="A804" s="15"/>
      <c r="B804" s="15"/>
      <c r="E804" s="109"/>
      <c r="F804" s="109"/>
    </row>
    <row r="805" ht="15.75" customHeight="1">
      <c r="A805" s="15"/>
      <c r="B805" s="15"/>
      <c r="E805" s="109"/>
      <c r="F805" s="109"/>
    </row>
    <row r="806" ht="15.75" customHeight="1">
      <c r="A806" s="15"/>
      <c r="B806" s="15"/>
      <c r="E806" s="109"/>
      <c r="F806" s="109"/>
    </row>
    <row r="807" ht="15.75" customHeight="1">
      <c r="A807" s="15"/>
      <c r="B807" s="15"/>
      <c r="E807" s="109"/>
      <c r="F807" s="109"/>
    </row>
    <row r="808" ht="15.75" customHeight="1">
      <c r="A808" s="15"/>
      <c r="B808" s="15"/>
      <c r="E808" s="109"/>
      <c r="F808" s="109"/>
    </row>
    <row r="809" ht="15.75" customHeight="1">
      <c r="A809" s="15"/>
      <c r="B809" s="15"/>
      <c r="E809" s="109"/>
      <c r="F809" s="109"/>
    </row>
    <row r="810" ht="15.75" customHeight="1">
      <c r="A810" s="15"/>
      <c r="B810" s="15"/>
      <c r="E810" s="109"/>
      <c r="F810" s="109"/>
    </row>
    <row r="811" ht="15.75" customHeight="1">
      <c r="A811" s="15"/>
      <c r="B811" s="15"/>
      <c r="E811" s="109"/>
      <c r="F811" s="109"/>
    </row>
    <row r="812" ht="15.75" customHeight="1">
      <c r="A812" s="15"/>
      <c r="B812" s="15"/>
      <c r="E812" s="109"/>
      <c r="F812" s="109"/>
    </row>
    <row r="813" ht="15.75" customHeight="1">
      <c r="A813" s="15"/>
      <c r="B813" s="15"/>
      <c r="E813" s="109"/>
      <c r="F813" s="109"/>
    </row>
    <row r="814" ht="15.75" customHeight="1">
      <c r="A814" s="15"/>
      <c r="B814" s="15"/>
      <c r="E814" s="109"/>
      <c r="F814" s="109"/>
    </row>
    <row r="815" ht="15.75" customHeight="1">
      <c r="A815" s="15"/>
      <c r="B815" s="15"/>
      <c r="E815" s="109"/>
      <c r="F815" s="109"/>
    </row>
    <row r="816" ht="15.75" customHeight="1">
      <c r="A816" s="15"/>
      <c r="B816" s="15"/>
      <c r="E816" s="109"/>
      <c r="F816" s="109"/>
    </row>
    <row r="817" ht="15.75" customHeight="1">
      <c r="A817" s="15"/>
      <c r="B817" s="15"/>
      <c r="E817" s="109"/>
      <c r="F817" s="109"/>
    </row>
    <row r="818" ht="15.75" customHeight="1">
      <c r="A818" s="15"/>
      <c r="B818" s="15"/>
      <c r="E818" s="109"/>
      <c r="F818" s="109"/>
    </row>
    <row r="819" ht="15.75" customHeight="1">
      <c r="A819" s="15"/>
      <c r="B819" s="15"/>
      <c r="E819" s="109"/>
      <c r="F819" s="109"/>
    </row>
    <row r="820" ht="15.75" customHeight="1">
      <c r="A820" s="15"/>
      <c r="B820" s="15"/>
      <c r="E820" s="109"/>
      <c r="F820" s="109"/>
    </row>
    <row r="821" ht="15.75" customHeight="1">
      <c r="A821" s="15"/>
      <c r="B821" s="15"/>
      <c r="E821" s="109"/>
      <c r="F821" s="109"/>
    </row>
    <row r="822" ht="15.75" customHeight="1">
      <c r="A822" s="15"/>
      <c r="B822" s="15"/>
      <c r="E822" s="109"/>
      <c r="F822" s="109"/>
    </row>
    <row r="823" ht="15.75" customHeight="1">
      <c r="A823" s="15"/>
      <c r="B823" s="15"/>
      <c r="E823" s="109"/>
      <c r="F823" s="109"/>
    </row>
    <row r="824" ht="15.75" customHeight="1">
      <c r="A824" s="15"/>
      <c r="B824" s="15"/>
      <c r="E824" s="109"/>
      <c r="F824" s="109"/>
    </row>
    <row r="825" ht="15.75" customHeight="1">
      <c r="A825" s="15"/>
      <c r="B825" s="15"/>
      <c r="E825" s="109"/>
      <c r="F825" s="109"/>
    </row>
    <row r="826" ht="15.75" customHeight="1">
      <c r="A826" s="15"/>
      <c r="B826" s="15"/>
      <c r="E826" s="109"/>
      <c r="F826" s="109"/>
    </row>
    <row r="827" ht="15.75" customHeight="1">
      <c r="A827" s="15"/>
      <c r="B827" s="15"/>
      <c r="E827" s="109"/>
      <c r="F827" s="109"/>
    </row>
    <row r="828" ht="15.75" customHeight="1">
      <c r="A828" s="15"/>
      <c r="B828" s="15"/>
      <c r="E828" s="109"/>
      <c r="F828" s="109"/>
    </row>
    <row r="829" ht="15.75" customHeight="1">
      <c r="A829" s="15"/>
      <c r="B829" s="15"/>
      <c r="E829" s="109"/>
      <c r="F829" s="109"/>
    </row>
    <row r="830" ht="15.75" customHeight="1">
      <c r="A830" s="15"/>
      <c r="B830" s="15"/>
      <c r="E830" s="109"/>
      <c r="F830" s="109"/>
    </row>
    <row r="831" ht="15.75" customHeight="1">
      <c r="A831" s="15"/>
      <c r="B831" s="15"/>
      <c r="E831" s="109"/>
      <c r="F831" s="109"/>
    </row>
    <row r="832" ht="15.75" customHeight="1">
      <c r="A832" s="15"/>
      <c r="B832" s="15"/>
      <c r="E832" s="109"/>
      <c r="F832" s="109"/>
    </row>
    <row r="833" ht="15.75" customHeight="1">
      <c r="A833" s="15"/>
      <c r="B833" s="15"/>
      <c r="E833" s="109"/>
      <c r="F833" s="109"/>
    </row>
    <row r="834" ht="15.75" customHeight="1">
      <c r="A834" s="15"/>
      <c r="B834" s="15"/>
      <c r="E834" s="109"/>
      <c r="F834" s="109"/>
    </row>
    <row r="835" ht="15.75" customHeight="1">
      <c r="A835" s="15"/>
      <c r="B835" s="15"/>
      <c r="E835" s="109"/>
      <c r="F835" s="109"/>
    </row>
    <row r="836" ht="15.75" customHeight="1">
      <c r="A836" s="15"/>
      <c r="B836" s="15"/>
      <c r="E836" s="109"/>
      <c r="F836" s="109"/>
    </row>
    <row r="837" ht="15.75" customHeight="1">
      <c r="A837" s="15"/>
      <c r="B837" s="15"/>
      <c r="E837" s="109"/>
      <c r="F837" s="109"/>
    </row>
    <row r="838" ht="15.75" customHeight="1">
      <c r="A838" s="15"/>
      <c r="B838" s="15"/>
      <c r="E838" s="109"/>
      <c r="F838" s="109"/>
    </row>
    <row r="839" ht="15.75" customHeight="1">
      <c r="A839" s="15"/>
      <c r="B839" s="15"/>
      <c r="E839" s="109"/>
      <c r="F839" s="109"/>
    </row>
    <row r="840" ht="15.75" customHeight="1">
      <c r="A840" s="15"/>
      <c r="B840" s="15"/>
      <c r="E840" s="109"/>
      <c r="F840" s="109"/>
    </row>
    <row r="841" ht="15.75" customHeight="1">
      <c r="A841" s="15"/>
      <c r="B841" s="15"/>
      <c r="E841" s="109"/>
      <c r="F841" s="109"/>
    </row>
    <row r="842" ht="15.75" customHeight="1">
      <c r="A842" s="15"/>
      <c r="B842" s="15"/>
      <c r="E842" s="109"/>
      <c r="F842" s="109"/>
    </row>
    <row r="843" ht="15.75" customHeight="1">
      <c r="A843" s="15"/>
      <c r="B843" s="15"/>
      <c r="E843" s="109"/>
      <c r="F843" s="109"/>
    </row>
    <row r="844" ht="15.75" customHeight="1">
      <c r="A844" s="15"/>
      <c r="B844" s="15"/>
      <c r="E844" s="109"/>
      <c r="F844" s="109"/>
    </row>
    <row r="845" ht="15.75" customHeight="1">
      <c r="A845" s="15"/>
      <c r="B845" s="15"/>
      <c r="E845" s="109"/>
      <c r="F845" s="109"/>
    </row>
    <row r="846" ht="15.75" customHeight="1">
      <c r="A846" s="15"/>
      <c r="B846" s="15"/>
      <c r="E846" s="109"/>
      <c r="F846" s="109"/>
    </row>
    <row r="847" ht="15.75" customHeight="1">
      <c r="A847" s="15"/>
      <c r="B847" s="15"/>
      <c r="E847" s="109"/>
      <c r="F847" s="109"/>
    </row>
    <row r="848" ht="15.75" customHeight="1">
      <c r="A848" s="15"/>
      <c r="B848" s="15"/>
      <c r="E848" s="109"/>
      <c r="F848" s="109"/>
    </row>
    <row r="849" ht="15.75" customHeight="1">
      <c r="A849" s="15"/>
      <c r="B849" s="15"/>
      <c r="E849" s="109"/>
      <c r="F849" s="109"/>
    </row>
    <row r="850" ht="15.75" customHeight="1">
      <c r="A850" s="15"/>
      <c r="B850" s="15"/>
      <c r="E850" s="109"/>
      <c r="F850" s="109"/>
    </row>
    <row r="851" ht="15.75" customHeight="1">
      <c r="A851" s="15"/>
      <c r="B851" s="15"/>
      <c r="E851" s="109"/>
      <c r="F851" s="109"/>
    </row>
    <row r="852" ht="15.75" customHeight="1">
      <c r="A852" s="15"/>
      <c r="B852" s="15"/>
      <c r="E852" s="109"/>
      <c r="F852" s="109"/>
    </row>
    <row r="853" ht="15.75" customHeight="1">
      <c r="A853" s="15"/>
      <c r="B853" s="15"/>
      <c r="E853" s="109"/>
      <c r="F853" s="109"/>
    </row>
    <row r="854" ht="15.75" customHeight="1">
      <c r="A854" s="15"/>
      <c r="B854" s="15"/>
      <c r="E854" s="109"/>
      <c r="F854" s="109"/>
    </row>
    <row r="855" ht="15.75" customHeight="1">
      <c r="A855" s="15"/>
      <c r="B855" s="15"/>
      <c r="E855" s="109"/>
      <c r="F855" s="109"/>
    </row>
    <row r="856" ht="15.75" customHeight="1">
      <c r="A856" s="15"/>
      <c r="B856" s="15"/>
      <c r="E856" s="109"/>
      <c r="F856" s="109"/>
    </row>
    <row r="857" ht="15.75" customHeight="1">
      <c r="A857" s="15"/>
      <c r="B857" s="15"/>
      <c r="E857" s="109"/>
      <c r="F857" s="109"/>
    </row>
    <row r="858" ht="15.75" customHeight="1">
      <c r="A858" s="15"/>
      <c r="B858" s="15"/>
      <c r="E858" s="109"/>
      <c r="F858" s="109"/>
    </row>
    <row r="859" ht="15.75" customHeight="1">
      <c r="A859" s="15"/>
      <c r="B859" s="15"/>
      <c r="E859" s="109"/>
      <c r="F859" s="109"/>
    </row>
    <row r="860" ht="15.75" customHeight="1">
      <c r="A860" s="15"/>
      <c r="B860" s="15"/>
      <c r="E860" s="109"/>
      <c r="F860" s="109"/>
    </row>
    <row r="861" ht="15.75" customHeight="1">
      <c r="A861" s="15"/>
      <c r="B861" s="15"/>
      <c r="E861" s="109"/>
      <c r="F861" s="109"/>
    </row>
    <row r="862" ht="15.75" customHeight="1">
      <c r="A862" s="15"/>
      <c r="B862" s="15"/>
      <c r="E862" s="109"/>
      <c r="F862" s="109"/>
    </row>
    <row r="863" ht="15.75" customHeight="1">
      <c r="A863" s="15"/>
      <c r="B863" s="15"/>
      <c r="E863" s="109"/>
      <c r="F863" s="109"/>
    </row>
    <row r="864" ht="15.75" customHeight="1">
      <c r="A864" s="15"/>
      <c r="B864" s="15"/>
      <c r="E864" s="109"/>
      <c r="F864" s="109"/>
    </row>
    <row r="865" ht="15.75" customHeight="1">
      <c r="A865" s="15"/>
      <c r="B865" s="15"/>
      <c r="E865" s="109"/>
      <c r="F865" s="109"/>
    </row>
    <row r="866" ht="15.75" customHeight="1">
      <c r="A866" s="15"/>
      <c r="B866" s="15"/>
      <c r="E866" s="109"/>
      <c r="F866" s="109"/>
    </row>
    <row r="867" ht="15.75" customHeight="1">
      <c r="A867" s="15"/>
      <c r="B867" s="15"/>
      <c r="E867" s="109"/>
      <c r="F867" s="109"/>
    </row>
    <row r="868" ht="15.75" customHeight="1">
      <c r="A868" s="15"/>
      <c r="B868" s="15"/>
      <c r="E868" s="109"/>
      <c r="F868" s="109"/>
    </row>
    <row r="869" ht="15.75" customHeight="1">
      <c r="A869" s="15"/>
      <c r="B869" s="15"/>
      <c r="E869" s="109"/>
      <c r="F869" s="109"/>
    </row>
    <row r="870" ht="15.75" customHeight="1">
      <c r="A870" s="15"/>
      <c r="B870" s="15"/>
      <c r="E870" s="109"/>
      <c r="F870" s="109"/>
    </row>
    <row r="871" ht="15.75" customHeight="1">
      <c r="A871" s="15"/>
      <c r="B871" s="15"/>
      <c r="E871" s="109"/>
      <c r="F871" s="109"/>
    </row>
    <row r="872" ht="15.75" customHeight="1">
      <c r="A872" s="15"/>
      <c r="B872" s="15"/>
      <c r="E872" s="109"/>
      <c r="F872" s="109"/>
    </row>
    <row r="873" ht="15.75" customHeight="1">
      <c r="A873" s="15"/>
      <c r="B873" s="15"/>
      <c r="E873" s="109"/>
      <c r="F873" s="109"/>
    </row>
    <row r="874" ht="15.75" customHeight="1">
      <c r="A874" s="15"/>
      <c r="B874" s="15"/>
      <c r="E874" s="109"/>
      <c r="F874" s="109"/>
    </row>
    <row r="875" ht="15.75" customHeight="1">
      <c r="A875" s="15"/>
      <c r="B875" s="15"/>
      <c r="E875" s="109"/>
      <c r="F875" s="109"/>
    </row>
    <row r="876" ht="15.75" customHeight="1">
      <c r="A876" s="15"/>
      <c r="B876" s="15"/>
      <c r="E876" s="109"/>
      <c r="F876" s="109"/>
    </row>
    <row r="877" ht="15.75" customHeight="1">
      <c r="A877" s="15"/>
      <c r="B877" s="15"/>
      <c r="E877" s="109"/>
      <c r="F877" s="109"/>
    </row>
    <row r="878" ht="15.75" customHeight="1">
      <c r="A878" s="15"/>
      <c r="B878" s="15"/>
      <c r="E878" s="109"/>
      <c r="F878" s="109"/>
    </row>
    <row r="879" ht="15.75" customHeight="1">
      <c r="A879" s="15"/>
      <c r="B879" s="15"/>
      <c r="E879" s="109"/>
      <c r="F879" s="109"/>
    </row>
    <row r="880" ht="15.75" customHeight="1">
      <c r="A880" s="15"/>
      <c r="B880" s="15"/>
      <c r="E880" s="109"/>
      <c r="F880" s="109"/>
    </row>
    <row r="881" ht="15.75" customHeight="1">
      <c r="A881" s="15"/>
      <c r="B881" s="15"/>
      <c r="E881" s="109"/>
      <c r="F881" s="109"/>
    </row>
    <row r="882" ht="15.75" customHeight="1">
      <c r="A882" s="15"/>
      <c r="B882" s="15"/>
      <c r="E882" s="109"/>
      <c r="F882" s="109"/>
    </row>
    <row r="883" ht="15.75" customHeight="1">
      <c r="A883" s="15"/>
      <c r="B883" s="15"/>
      <c r="E883" s="109"/>
      <c r="F883" s="109"/>
    </row>
    <row r="884" ht="15.75" customHeight="1">
      <c r="A884" s="15"/>
      <c r="B884" s="15"/>
      <c r="E884" s="109"/>
      <c r="F884" s="109"/>
    </row>
    <row r="885" ht="15.75" customHeight="1">
      <c r="A885" s="15"/>
      <c r="B885" s="15"/>
      <c r="E885" s="109"/>
      <c r="F885" s="109"/>
    </row>
    <row r="886" ht="15.75" customHeight="1">
      <c r="A886" s="15"/>
      <c r="B886" s="15"/>
      <c r="E886" s="109"/>
      <c r="F886" s="109"/>
    </row>
    <row r="887" ht="15.75" customHeight="1">
      <c r="A887" s="15"/>
      <c r="B887" s="15"/>
      <c r="E887" s="109"/>
      <c r="F887" s="109"/>
    </row>
    <row r="888" ht="15.75" customHeight="1">
      <c r="A888" s="15"/>
      <c r="B888" s="15"/>
      <c r="E888" s="109"/>
      <c r="F888" s="109"/>
    </row>
    <row r="889" ht="15.75" customHeight="1">
      <c r="A889" s="15"/>
      <c r="B889" s="15"/>
      <c r="E889" s="109"/>
      <c r="F889" s="109"/>
    </row>
    <row r="890" ht="15.75" customHeight="1">
      <c r="A890" s="15"/>
      <c r="B890" s="15"/>
      <c r="E890" s="109"/>
      <c r="F890" s="109"/>
    </row>
    <row r="891" ht="15.75" customHeight="1">
      <c r="A891" s="15"/>
      <c r="B891" s="15"/>
      <c r="E891" s="109"/>
      <c r="F891" s="109"/>
    </row>
    <row r="892" ht="15.75" customHeight="1">
      <c r="A892" s="15"/>
      <c r="B892" s="15"/>
      <c r="E892" s="109"/>
      <c r="F892" s="109"/>
    </row>
    <row r="893" ht="15.75" customHeight="1">
      <c r="A893" s="15"/>
      <c r="B893" s="15"/>
      <c r="E893" s="109"/>
      <c r="F893" s="109"/>
    </row>
    <row r="894" ht="15.75" customHeight="1">
      <c r="A894" s="15"/>
      <c r="B894" s="15"/>
      <c r="E894" s="109"/>
      <c r="F894" s="109"/>
    </row>
    <row r="895" ht="15.75" customHeight="1">
      <c r="A895" s="15"/>
      <c r="B895" s="15"/>
      <c r="E895" s="109"/>
      <c r="F895" s="109"/>
    </row>
    <row r="896" ht="15.75" customHeight="1">
      <c r="A896" s="15"/>
      <c r="B896" s="15"/>
      <c r="E896" s="109"/>
      <c r="F896" s="109"/>
    </row>
    <row r="897" ht="15.75" customHeight="1">
      <c r="A897" s="15"/>
      <c r="B897" s="15"/>
      <c r="E897" s="109"/>
      <c r="F897" s="109"/>
    </row>
    <row r="898" ht="15.75" customHeight="1">
      <c r="A898" s="15"/>
      <c r="B898" s="15"/>
      <c r="E898" s="109"/>
      <c r="F898" s="109"/>
    </row>
    <row r="899" ht="15.75" customHeight="1">
      <c r="A899" s="15"/>
      <c r="B899" s="15"/>
      <c r="E899" s="109"/>
      <c r="F899" s="109"/>
    </row>
    <row r="900" ht="15.75" customHeight="1">
      <c r="A900" s="15"/>
      <c r="B900" s="15"/>
      <c r="E900" s="109"/>
      <c r="F900" s="109"/>
    </row>
    <row r="901" ht="15.75" customHeight="1">
      <c r="A901" s="15"/>
      <c r="B901" s="15"/>
      <c r="E901" s="109"/>
      <c r="F901" s="109"/>
    </row>
    <row r="902" ht="15.75" customHeight="1">
      <c r="A902" s="15"/>
      <c r="B902" s="15"/>
      <c r="E902" s="109"/>
      <c r="F902" s="109"/>
    </row>
    <row r="903" ht="15.75" customHeight="1">
      <c r="A903" s="15"/>
      <c r="B903" s="15"/>
      <c r="E903" s="109"/>
      <c r="F903" s="109"/>
    </row>
    <row r="904" ht="15.75" customHeight="1">
      <c r="A904" s="15"/>
      <c r="B904" s="15"/>
      <c r="E904" s="109"/>
      <c r="F904" s="109"/>
    </row>
    <row r="905" ht="15.75" customHeight="1">
      <c r="A905" s="15"/>
      <c r="B905" s="15"/>
      <c r="E905" s="109"/>
      <c r="F905" s="109"/>
    </row>
    <row r="906" ht="15.75" customHeight="1">
      <c r="A906" s="15"/>
      <c r="B906" s="15"/>
      <c r="E906" s="109"/>
      <c r="F906" s="109"/>
    </row>
    <row r="907" ht="15.75" customHeight="1">
      <c r="A907" s="15"/>
      <c r="B907" s="15"/>
      <c r="E907" s="109"/>
      <c r="F907" s="109"/>
    </row>
    <row r="908" ht="15.75" customHeight="1">
      <c r="A908" s="15"/>
      <c r="B908" s="15"/>
      <c r="E908" s="109"/>
      <c r="F908" s="109"/>
    </row>
    <row r="909" ht="15.75" customHeight="1">
      <c r="A909" s="15"/>
      <c r="B909" s="15"/>
      <c r="E909" s="109"/>
      <c r="F909" s="109"/>
    </row>
    <row r="910" ht="15.75" customHeight="1">
      <c r="A910" s="15"/>
      <c r="B910" s="15"/>
      <c r="E910" s="109"/>
      <c r="F910" s="109"/>
    </row>
    <row r="911" ht="15.75" customHeight="1">
      <c r="A911" s="15"/>
      <c r="B911" s="15"/>
      <c r="E911" s="109"/>
      <c r="F911" s="109"/>
    </row>
    <row r="912" ht="15.75" customHeight="1">
      <c r="A912" s="15"/>
      <c r="B912" s="15"/>
      <c r="E912" s="109"/>
      <c r="F912" s="109"/>
    </row>
    <row r="913" ht="15.75" customHeight="1">
      <c r="A913" s="15"/>
      <c r="B913" s="15"/>
      <c r="E913" s="109"/>
      <c r="F913" s="109"/>
    </row>
    <row r="914" ht="15.75" customHeight="1">
      <c r="A914" s="15"/>
      <c r="B914" s="15"/>
      <c r="E914" s="109"/>
      <c r="F914" s="109"/>
    </row>
    <row r="915" ht="15.75" customHeight="1">
      <c r="A915" s="15"/>
      <c r="B915" s="15"/>
      <c r="E915" s="109"/>
      <c r="F915" s="109"/>
    </row>
    <row r="916" ht="15.75" customHeight="1">
      <c r="A916" s="15"/>
      <c r="B916" s="15"/>
      <c r="E916" s="109"/>
      <c r="F916" s="109"/>
    </row>
    <row r="917" ht="15.75" customHeight="1">
      <c r="A917" s="15"/>
      <c r="B917" s="15"/>
      <c r="E917" s="109"/>
      <c r="F917" s="109"/>
    </row>
    <row r="918" ht="15.75" customHeight="1">
      <c r="A918" s="15"/>
      <c r="B918" s="15"/>
      <c r="E918" s="109"/>
      <c r="F918" s="109"/>
    </row>
    <row r="919" ht="15.75" customHeight="1">
      <c r="A919" s="15"/>
      <c r="B919" s="15"/>
      <c r="E919" s="109"/>
      <c r="F919" s="109"/>
    </row>
    <row r="920" ht="15.75" customHeight="1">
      <c r="A920" s="15"/>
      <c r="B920" s="15"/>
      <c r="E920" s="109"/>
      <c r="F920" s="109"/>
    </row>
    <row r="921" ht="15.75" customHeight="1">
      <c r="A921" s="15"/>
      <c r="B921" s="15"/>
      <c r="E921" s="109"/>
      <c r="F921" s="109"/>
    </row>
    <row r="922" ht="15.75" customHeight="1">
      <c r="A922" s="15"/>
      <c r="B922" s="15"/>
      <c r="E922" s="109"/>
      <c r="F922" s="109"/>
    </row>
    <row r="923" ht="15.75" customHeight="1">
      <c r="A923" s="15"/>
      <c r="B923" s="15"/>
      <c r="E923" s="109"/>
      <c r="F923" s="109"/>
    </row>
    <row r="924" ht="15.75" customHeight="1">
      <c r="A924" s="15"/>
      <c r="B924" s="15"/>
      <c r="E924" s="109"/>
      <c r="F924" s="109"/>
    </row>
    <row r="925" ht="15.75" customHeight="1">
      <c r="A925" s="15"/>
      <c r="B925" s="15"/>
      <c r="E925" s="109"/>
      <c r="F925" s="109"/>
    </row>
    <row r="926" ht="15.75" customHeight="1">
      <c r="A926" s="15"/>
      <c r="B926" s="15"/>
      <c r="E926" s="109"/>
      <c r="F926" s="109"/>
    </row>
    <row r="927" ht="15.75" customHeight="1">
      <c r="A927" s="15"/>
      <c r="B927" s="15"/>
      <c r="E927" s="109"/>
      <c r="F927" s="109"/>
    </row>
    <row r="928" ht="15.75" customHeight="1">
      <c r="A928" s="15"/>
      <c r="B928" s="15"/>
      <c r="E928" s="109"/>
      <c r="F928" s="109"/>
    </row>
    <row r="929" ht="15.75" customHeight="1">
      <c r="A929" s="15"/>
      <c r="B929" s="15"/>
      <c r="E929" s="109"/>
      <c r="F929" s="109"/>
    </row>
    <row r="930" ht="15.75" customHeight="1">
      <c r="A930" s="15"/>
      <c r="B930" s="15"/>
      <c r="E930" s="109"/>
      <c r="F930" s="109"/>
    </row>
    <row r="931" ht="15.75" customHeight="1">
      <c r="A931" s="15"/>
      <c r="B931" s="15"/>
      <c r="E931" s="109"/>
      <c r="F931" s="109"/>
    </row>
    <row r="932" ht="15.75" customHeight="1">
      <c r="A932" s="15"/>
      <c r="B932" s="15"/>
      <c r="E932" s="109"/>
      <c r="F932" s="109"/>
    </row>
    <row r="933" ht="15.75" customHeight="1">
      <c r="A933" s="15"/>
      <c r="B933" s="15"/>
      <c r="E933" s="109"/>
      <c r="F933" s="109"/>
    </row>
    <row r="934" ht="15.75" customHeight="1">
      <c r="A934" s="15"/>
      <c r="B934" s="15"/>
      <c r="E934" s="109"/>
      <c r="F934" s="109"/>
    </row>
    <row r="935" ht="15.75" customHeight="1">
      <c r="A935" s="15"/>
      <c r="B935" s="15"/>
      <c r="E935" s="109"/>
      <c r="F935" s="109"/>
    </row>
    <row r="936" ht="15.75" customHeight="1">
      <c r="A936" s="15"/>
      <c r="B936" s="15"/>
      <c r="E936" s="109"/>
      <c r="F936" s="109"/>
    </row>
    <row r="937" ht="15.75" customHeight="1">
      <c r="A937" s="15"/>
      <c r="B937" s="15"/>
      <c r="E937" s="109"/>
      <c r="F937" s="109"/>
    </row>
    <row r="938" ht="15.75" customHeight="1">
      <c r="A938" s="15"/>
      <c r="B938" s="15"/>
      <c r="E938" s="109"/>
      <c r="F938" s="109"/>
    </row>
    <row r="939" ht="15.75" customHeight="1">
      <c r="A939" s="15"/>
      <c r="B939" s="15"/>
      <c r="E939" s="109"/>
      <c r="F939" s="109"/>
    </row>
    <row r="940" ht="15.75" customHeight="1">
      <c r="A940" s="15"/>
      <c r="B940" s="15"/>
      <c r="E940" s="109"/>
      <c r="F940" s="109"/>
    </row>
    <row r="941" ht="15.75" customHeight="1">
      <c r="A941" s="15"/>
      <c r="B941" s="15"/>
      <c r="E941" s="109"/>
      <c r="F941" s="109"/>
    </row>
    <row r="942" ht="15.75" customHeight="1">
      <c r="A942" s="15"/>
      <c r="B942" s="15"/>
      <c r="E942" s="109"/>
      <c r="F942" s="109"/>
    </row>
    <row r="943" ht="15.75" customHeight="1">
      <c r="A943" s="15"/>
      <c r="B943" s="15"/>
      <c r="E943" s="109"/>
      <c r="F943" s="109"/>
    </row>
    <row r="944" ht="15.75" customHeight="1">
      <c r="A944" s="15"/>
      <c r="B944" s="15"/>
      <c r="E944" s="109"/>
      <c r="F944" s="109"/>
    </row>
    <row r="945" ht="15.75" customHeight="1">
      <c r="A945" s="15"/>
      <c r="B945" s="15"/>
      <c r="E945" s="109"/>
      <c r="F945" s="109"/>
    </row>
    <row r="946" ht="15.75" customHeight="1">
      <c r="A946" s="15"/>
      <c r="B946" s="15"/>
      <c r="E946" s="109"/>
      <c r="F946" s="109"/>
    </row>
    <row r="947" ht="15.75" customHeight="1">
      <c r="A947" s="15"/>
      <c r="B947" s="15"/>
      <c r="E947" s="109"/>
      <c r="F947" s="109"/>
    </row>
    <row r="948" ht="15.75" customHeight="1">
      <c r="A948" s="15"/>
      <c r="B948" s="15"/>
      <c r="E948" s="109"/>
      <c r="F948" s="109"/>
    </row>
    <row r="949" ht="15.75" customHeight="1">
      <c r="A949" s="15"/>
      <c r="B949" s="15"/>
      <c r="E949" s="109"/>
      <c r="F949" s="109"/>
    </row>
    <row r="950" ht="15.75" customHeight="1">
      <c r="A950" s="15"/>
      <c r="B950" s="15"/>
      <c r="E950" s="109"/>
      <c r="F950" s="109"/>
    </row>
    <row r="951" ht="15.75" customHeight="1">
      <c r="A951" s="15"/>
      <c r="B951" s="15"/>
      <c r="E951" s="109"/>
      <c r="F951" s="109"/>
    </row>
    <row r="952" ht="15.75" customHeight="1">
      <c r="A952" s="15"/>
      <c r="B952" s="15"/>
      <c r="E952" s="109"/>
      <c r="F952" s="109"/>
    </row>
    <row r="953" ht="15.75" customHeight="1">
      <c r="A953" s="15"/>
      <c r="B953" s="15"/>
      <c r="E953" s="109"/>
      <c r="F953" s="109"/>
    </row>
    <row r="954" ht="15.75" customHeight="1">
      <c r="A954" s="15"/>
      <c r="B954" s="15"/>
      <c r="E954" s="109"/>
      <c r="F954" s="109"/>
    </row>
    <row r="955" ht="15.75" customHeight="1">
      <c r="A955" s="15"/>
      <c r="B955" s="15"/>
      <c r="E955" s="109"/>
      <c r="F955" s="109"/>
    </row>
    <row r="956" ht="15.75" customHeight="1">
      <c r="A956" s="15"/>
      <c r="B956" s="15"/>
      <c r="E956" s="109"/>
      <c r="F956" s="109"/>
    </row>
    <row r="957" ht="15.75" customHeight="1">
      <c r="A957" s="15"/>
      <c r="B957" s="15"/>
      <c r="E957" s="109"/>
      <c r="F957" s="109"/>
    </row>
    <row r="958" ht="15.75" customHeight="1">
      <c r="A958" s="15"/>
      <c r="B958" s="15"/>
      <c r="E958" s="109"/>
      <c r="F958" s="109"/>
    </row>
    <row r="959" ht="15.75" customHeight="1">
      <c r="A959" s="15"/>
      <c r="B959" s="15"/>
      <c r="E959" s="109"/>
      <c r="F959" s="109"/>
    </row>
    <row r="960" ht="15.75" customHeight="1">
      <c r="A960" s="15"/>
      <c r="B960" s="15"/>
      <c r="E960" s="109"/>
      <c r="F960" s="109"/>
    </row>
    <row r="961" ht="15.75" customHeight="1">
      <c r="A961" s="15"/>
      <c r="B961" s="15"/>
      <c r="E961" s="109"/>
      <c r="F961" s="109"/>
    </row>
    <row r="962" ht="15.75" customHeight="1">
      <c r="A962" s="15"/>
      <c r="B962" s="15"/>
      <c r="E962" s="109"/>
      <c r="F962" s="109"/>
    </row>
    <row r="963" ht="15.75" customHeight="1">
      <c r="A963" s="15"/>
      <c r="B963" s="15"/>
      <c r="E963" s="109"/>
      <c r="F963" s="109"/>
    </row>
    <row r="964" ht="15.75" customHeight="1">
      <c r="A964" s="15"/>
      <c r="B964" s="15"/>
      <c r="E964" s="109"/>
      <c r="F964" s="109"/>
    </row>
    <row r="965" ht="15.75" customHeight="1">
      <c r="A965" s="15"/>
      <c r="B965" s="15"/>
      <c r="E965" s="109"/>
      <c r="F965" s="109"/>
    </row>
    <row r="966" ht="15.75" customHeight="1">
      <c r="A966" s="15"/>
      <c r="B966" s="15"/>
      <c r="E966" s="109"/>
      <c r="F966" s="109"/>
    </row>
    <row r="967" ht="15.75" customHeight="1">
      <c r="A967" s="15"/>
      <c r="B967" s="15"/>
      <c r="E967" s="109"/>
      <c r="F967" s="109"/>
    </row>
    <row r="968" ht="15.75" customHeight="1">
      <c r="A968" s="15"/>
      <c r="B968" s="15"/>
      <c r="E968" s="109"/>
      <c r="F968" s="109"/>
    </row>
    <row r="969" ht="15.75" customHeight="1">
      <c r="A969" s="15"/>
      <c r="B969" s="15"/>
      <c r="E969" s="109"/>
      <c r="F969" s="109"/>
    </row>
    <row r="970" ht="15.75" customHeight="1">
      <c r="A970" s="15"/>
      <c r="B970" s="15"/>
      <c r="E970" s="109"/>
      <c r="F970" s="109"/>
    </row>
    <row r="971" ht="15.75" customHeight="1">
      <c r="A971" s="15"/>
      <c r="B971" s="15"/>
      <c r="E971" s="109"/>
      <c r="F971" s="109"/>
    </row>
    <row r="972" ht="15.75" customHeight="1">
      <c r="A972" s="15"/>
      <c r="B972" s="15"/>
      <c r="E972" s="109"/>
      <c r="F972" s="109"/>
    </row>
    <row r="973" ht="15.75" customHeight="1">
      <c r="A973" s="15"/>
      <c r="B973" s="15"/>
      <c r="E973" s="109"/>
      <c r="F973" s="109"/>
    </row>
    <row r="974" ht="15.75" customHeight="1">
      <c r="A974" s="15"/>
      <c r="B974" s="15"/>
      <c r="E974" s="109"/>
      <c r="F974" s="109"/>
    </row>
    <row r="975" ht="15.75" customHeight="1">
      <c r="A975" s="15"/>
      <c r="B975" s="15"/>
      <c r="E975" s="109"/>
      <c r="F975" s="109"/>
    </row>
    <row r="976" ht="15.75" customHeight="1">
      <c r="A976" s="15"/>
      <c r="B976" s="15"/>
      <c r="E976" s="109"/>
      <c r="F976" s="109"/>
    </row>
    <row r="977" ht="15.75" customHeight="1">
      <c r="A977" s="15"/>
      <c r="B977" s="15"/>
      <c r="E977" s="109"/>
      <c r="F977" s="109"/>
    </row>
    <row r="978" ht="15.75" customHeight="1">
      <c r="A978" s="15"/>
      <c r="B978" s="15"/>
      <c r="E978" s="109"/>
      <c r="F978" s="109"/>
    </row>
    <row r="979" ht="15.75" customHeight="1">
      <c r="A979" s="15"/>
      <c r="B979" s="15"/>
      <c r="E979" s="109"/>
      <c r="F979" s="109"/>
    </row>
    <row r="980" ht="15.75" customHeight="1">
      <c r="A980" s="15"/>
      <c r="B980" s="15"/>
      <c r="E980" s="109"/>
      <c r="F980" s="109"/>
    </row>
    <row r="981" ht="15.75" customHeight="1">
      <c r="A981" s="15"/>
      <c r="B981" s="15"/>
      <c r="E981" s="109"/>
      <c r="F981" s="109"/>
    </row>
    <row r="982" ht="15.75" customHeight="1">
      <c r="A982" s="15"/>
      <c r="B982" s="15"/>
      <c r="E982" s="109"/>
      <c r="F982" s="109"/>
    </row>
    <row r="983" ht="15.75" customHeight="1">
      <c r="A983" s="15"/>
      <c r="B983" s="15"/>
      <c r="E983" s="109"/>
      <c r="F983" s="109"/>
    </row>
    <row r="984" ht="15.75" customHeight="1">
      <c r="A984" s="15"/>
      <c r="B984" s="15"/>
      <c r="E984" s="109"/>
      <c r="F984" s="109"/>
    </row>
    <row r="985" ht="15.75" customHeight="1">
      <c r="A985" s="15"/>
      <c r="B985" s="15"/>
      <c r="E985" s="109"/>
      <c r="F985" s="109"/>
    </row>
    <row r="986" ht="15.75" customHeight="1">
      <c r="A986" s="15"/>
      <c r="B986" s="15"/>
      <c r="E986" s="109"/>
      <c r="F986" s="109"/>
    </row>
    <row r="987" ht="15.75" customHeight="1">
      <c r="A987" s="15"/>
      <c r="B987" s="15"/>
      <c r="E987" s="109"/>
      <c r="F987" s="109"/>
    </row>
    <row r="988" ht="15.75" customHeight="1">
      <c r="A988" s="15"/>
      <c r="B988" s="15"/>
      <c r="E988" s="109"/>
      <c r="F988" s="109"/>
    </row>
    <row r="989" ht="15.75" customHeight="1">
      <c r="A989" s="15"/>
      <c r="B989" s="15"/>
      <c r="E989" s="109"/>
      <c r="F989" s="109"/>
    </row>
    <row r="990" ht="15.75" customHeight="1">
      <c r="A990" s="15"/>
      <c r="B990" s="15"/>
      <c r="E990" s="109"/>
      <c r="F990" s="109"/>
    </row>
    <row r="991" ht="15.75" customHeight="1">
      <c r="A991" s="15"/>
      <c r="B991" s="15"/>
      <c r="E991" s="109"/>
      <c r="F991" s="109"/>
    </row>
    <row r="992" ht="15.75" customHeight="1">
      <c r="A992" s="15"/>
      <c r="B992" s="15"/>
      <c r="E992" s="109"/>
      <c r="F992" s="109"/>
    </row>
    <row r="993" ht="15.75" customHeight="1">
      <c r="A993" s="15"/>
      <c r="B993" s="15"/>
      <c r="E993" s="109"/>
      <c r="F993" s="109"/>
    </row>
    <row r="994" ht="15.75" customHeight="1">
      <c r="A994" s="15"/>
      <c r="B994" s="15"/>
      <c r="E994" s="109"/>
      <c r="F994" s="109"/>
    </row>
    <row r="995" ht="15.75" customHeight="1">
      <c r="A995" s="15"/>
      <c r="B995" s="15"/>
      <c r="E995" s="109"/>
      <c r="F995" s="109"/>
    </row>
    <row r="996" ht="15.75" customHeight="1">
      <c r="A996" s="15"/>
      <c r="B996" s="15"/>
      <c r="E996" s="109"/>
      <c r="F996" s="109"/>
    </row>
    <row r="997" ht="15.75" customHeight="1">
      <c r="A997" s="15"/>
      <c r="B997" s="15"/>
      <c r="E997" s="109"/>
      <c r="F997" s="109"/>
    </row>
    <row r="998" ht="15.75" customHeight="1">
      <c r="A998" s="15"/>
      <c r="B998" s="15"/>
      <c r="E998" s="109"/>
      <c r="F998" s="109"/>
    </row>
    <row r="999" ht="15.75" customHeight="1">
      <c r="A999" s="15"/>
      <c r="B999" s="15"/>
      <c r="E999" s="109"/>
      <c r="F999" s="109"/>
    </row>
    <row r="1000" ht="15.75" customHeight="1">
      <c r="A1000" s="15"/>
      <c r="B1000" s="15"/>
      <c r="E1000" s="109"/>
      <c r="F1000" s="109"/>
    </row>
  </sheetData>
  <mergeCells count="3">
    <mergeCell ref="E1:J1"/>
    <mergeCell ref="A2:G2"/>
    <mergeCell ref="A3:G3"/>
  </mergeCells>
  <conditionalFormatting sqref="E9">
    <cfRule type="cellIs" dxfId="0" priority="1" operator="notEqual">
      <formula>SUM($E$14:$E$18)</formula>
    </cfRule>
  </conditionalFormatting>
  <conditionalFormatting sqref="E70:F70">
    <cfRule type="cellIs" dxfId="0" priority="2" operator="notEqual">
      <formula>E65+E66-E67</formula>
    </cfRule>
  </conditionalFormatting>
  <conditionalFormatting sqref="E114">
    <cfRule type="cellIs" dxfId="0" priority="3" operator="notEqual">
      <formula>$E$115+$E$116+$E$117</formula>
    </cfRule>
  </conditionalFormatting>
  <conditionalFormatting sqref="E128:F128 F134:F135 F142:F143">
    <cfRule type="cellIs" dxfId="0" priority="4" operator="notEqual">
      <formula>E129+E130+E132</formula>
    </cfRule>
  </conditionalFormatting>
  <conditionalFormatting sqref="F129:F130">
    <cfRule type="cellIs" dxfId="0" priority="5" operator="notEqual">
      <formula>F130+F131+F134</formula>
    </cfRule>
  </conditionalFormatting>
  <conditionalFormatting sqref="F132">
    <cfRule type="cellIs" dxfId="0" priority="6" operator="notEqual">
      <formula>F134+F135+F137</formula>
    </cfRule>
  </conditionalFormatting>
  <conditionalFormatting sqref="F131">
    <cfRule type="cellIs" dxfId="0" priority="7" operator="notEqual">
      <formula>F132+F134+F136</formula>
    </cfRule>
  </conditionalFormatting>
  <conditionalFormatting sqref="F133">
    <cfRule type="cellIs" dxfId="0" priority="8" operator="notEqual">
      <formula>F134+F135+F137</formula>
    </cfRule>
  </conditionalFormatting>
  <conditionalFormatting sqref="F139 F147">
    <cfRule type="cellIs" dxfId="0" priority="9" operator="notEqual">
      <formula>F142+F143+F145</formula>
    </cfRule>
  </conditionalFormatting>
  <conditionalFormatting sqref="F138 F146">
    <cfRule type="cellIs" dxfId="0" priority="10" operator="notEqual">
      <formula>F139+F142+F144</formula>
    </cfRule>
  </conditionalFormatting>
  <conditionalFormatting sqref="F136:F137 F144:F145">
    <cfRule type="cellIs" dxfId="0" priority="11" operator="notEqual">
      <formula>F137+F138+F142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1.22"/>
    <col customWidth="1" min="2" max="2" width="26.44"/>
    <col customWidth="1" min="3" max="3" width="32.44"/>
    <col customWidth="1" min="4" max="4" width="42.22"/>
    <col customWidth="1" min="5" max="5" width="15.78"/>
    <col customWidth="1" min="6" max="9" width="10.78"/>
    <col customWidth="1" min="10" max="26" width="8.0"/>
  </cols>
  <sheetData>
    <row r="1" ht="61.5" customHeight="1">
      <c r="A1" s="110" t="s">
        <v>3</v>
      </c>
      <c r="B1" s="110" t="s">
        <v>496</v>
      </c>
      <c r="C1" s="110" t="s">
        <v>497</v>
      </c>
      <c r="D1" s="110" t="s">
        <v>498</v>
      </c>
      <c r="E1" s="111"/>
    </row>
    <row r="2" ht="15.75" customHeight="1">
      <c r="A2" s="15"/>
      <c r="B2" s="15"/>
      <c r="C2" s="15"/>
      <c r="D2" s="15"/>
      <c r="E2" s="112"/>
    </row>
    <row r="3" ht="15.75" customHeight="1">
      <c r="A3" s="113" t="s">
        <v>499</v>
      </c>
      <c r="B3" s="113"/>
      <c r="C3" s="113"/>
      <c r="D3" s="113"/>
    </row>
    <row r="4" ht="63.0" customHeight="1">
      <c r="A4" s="15" t="s">
        <v>500</v>
      </c>
      <c r="B4" s="114" t="s">
        <v>501</v>
      </c>
      <c r="C4" s="114" t="s">
        <v>502</v>
      </c>
      <c r="D4" s="114" t="s">
        <v>503</v>
      </c>
      <c r="E4" s="115">
        <f>100-('Статистика'!E28+'Статистика'!E30+'Статистика'!E32+'Статистика'!E34+'Статистика'!E36+'Статистика'!E38)/'Статистика'!E26*100</f>
        <v>77.3381295</v>
      </c>
    </row>
    <row r="5" ht="47.25" customHeight="1">
      <c r="A5" s="15" t="s">
        <v>504</v>
      </c>
      <c r="B5" s="15" t="s">
        <v>505</v>
      </c>
      <c r="C5" s="114" t="s">
        <v>506</v>
      </c>
      <c r="D5" s="114" t="s">
        <v>507</v>
      </c>
      <c r="E5" s="115">
        <f>100-'Статистика'!E40/('Статистика'!E28+'Статистика'!E30+'Статистика'!E32+'Статистика'!E34+'Статистика'!E36+'Статистика'!E38)*100</f>
        <v>96.82539683</v>
      </c>
    </row>
    <row r="6" ht="63.0" customHeight="1">
      <c r="A6" s="15" t="s">
        <v>508</v>
      </c>
      <c r="B6" s="114" t="s">
        <v>509</v>
      </c>
      <c r="C6" s="114" t="s">
        <v>510</v>
      </c>
      <c r="D6" s="114" t="s">
        <v>511</v>
      </c>
      <c r="E6" s="116">
        <f>'Статистика'!E41/'Статистика'!E40*100</f>
        <v>50</v>
      </c>
    </row>
    <row r="7" ht="63.0" customHeight="1">
      <c r="A7" s="15" t="s">
        <v>512</v>
      </c>
      <c r="B7" s="114" t="s">
        <v>513</v>
      </c>
      <c r="C7" s="114" t="s">
        <v>514</v>
      </c>
      <c r="D7" s="114" t="s">
        <v>515</v>
      </c>
      <c r="E7" s="116">
        <f>IF('Статистика'!E43+'Статистика'!E44=0,100,'Статистика'!E43/('Статистика'!E43+'Статистика'!E44)*100)</f>
        <v>100</v>
      </c>
    </row>
    <row r="8" ht="47.25" customHeight="1">
      <c r="A8" s="15" t="s">
        <v>516</v>
      </c>
      <c r="B8" s="114" t="s">
        <v>517</v>
      </c>
      <c r="C8" s="114" t="s">
        <v>518</v>
      </c>
      <c r="D8" s="114" t="s">
        <v>519</v>
      </c>
      <c r="E8" s="116">
        <f>100-'Статистика'!E45/'Статистика'!E12*1000</f>
        <v>85.07462687</v>
      </c>
    </row>
    <row r="9" ht="47.25" customHeight="1">
      <c r="A9" s="15" t="s">
        <v>520</v>
      </c>
      <c r="B9" s="114" t="s">
        <v>521</v>
      </c>
      <c r="C9" s="114" t="s">
        <v>522</v>
      </c>
      <c r="D9" s="114" t="s">
        <v>523</v>
      </c>
      <c r="E9" s="116">
        <f>100-'Статистика'!E47/'Статистика'!E12*1000</f>
        <v>100</v>
      </c>
    </row>
    <row r="10" ht="47.25" customHeight="1">
      <c r="A10" s="15" t="s">
        <v>524</v>
      </c>
      <c r="B10" s="114" t="s">
        <v>525</v>
      </c>
      <c r="C10" s="114" t="s">
        <v>526</v>
      </c>
      <c r="D10" s="114" t="s">
        <v>527</v>
      </c>
      <c r="E10" s="116">
        <f>100-'Статистика'!E48/'Статистика'!E9*1000</f>
        <v>100</v>
      </c>
    </row>
    <row r="11" ht="63.0" customHeight="1">
      <c r="A11" s="15" t="s">
        <v>528</v>
      </c>
      <c r="B11" s="114" t="s">
        <v>529</v>
      </c>
      <c r="C11" s="114" t="s">
        <v>530</v>
      </c>
      <c r="D11" s="114" t="s">
        <v>531</v>
      </c>
      <c r="E11" s="116" t="str">
        <f>100-Статистика!#REF!/Статистика!E14*1000</f>
        <v>#ERROR!</v>
      </c>
    </row>
    <row r="12" ht="47.25" customHeight="1">
      <c r="A12" s="15" t="s">
        <v>532</v>
      </c>
      <c r="B12" s="114" t="s">
        <v>533</v>
      </c>
      <c r="C12" s="114" t="s">
        <v>534</v>
      </c>
      <c r="D12" s="114" t="s">
        <v>535</v>
      </c>
      <c r="E12" s="116" t="str">
        <f>100-Статистика!#REF!/Статистика!E9*1000</f>
        <v>#ERROR!</v>
      </c>
    </row>
    <row r="13" ht="78.75" customHeight="1">
      <c r="A13" s="15" t="s">
        <v>536</v>
      </c>
      <c r="B13" s="114" t="s">
        <v>537</v>
      </c>
      <c r="C13" s="114" t="s">
        <v>538</v>
      </c>
      <c r="D13" s="114" t="s">
        <v>539</v>
      </c>
      <c r="E13" s="116" t="str">
        <f>IF(Статистика!#REF!+Статистика!E51=0,100,Статистика!E49/(Статистика!#REF!+Статистика!E51)*100)</f>
        <v>#ERROR!</v>
      </c>
    </row>
    <row r="14" ht="63.0" customHeight="1">
      <c r="A14" s="15" t="s">
        <v>540</v>
      </c>
      <c r="B14" s="114" t="s">
        <v>541</v>
      </c>
      <c r="C14" s="114" t="s">
        <v>542</v>
      </c>
      <c r="D14" s="114" t="s">
        <v>543</v>
      </c>
      <c r="E14" s="116">
        <f>IF('Статистика'!E15&lt;'Статистика'!E58,100,'Статистика'!E58/'Статистика'!E15*100)</f>
        <v>64.92146597</v>
      </c>
    </row>
    <row r="15" ht="63.0" customHeight="1">
      <c r="A15" s="15" t="s">
        <v>544</v>
      </c>
      <c r="B15" s="114" t="s">
        <v>545</v>
      </c>
      <c r="C15" s="114" t="s">
        <v>546</v>
      </c>
      <c r="D15" s="114" t="s">
        <v>547</v>
      </c>
      <c r="E15" s="116">
        <f>'Статистика'!E60/'Статистика'!E16*100</f>
        <v>0</v>
      </c>
      <c r="F15" s="117"/>
    </row>
    <row r="16" ht="63.0" customHeight="1">
      <c r="A16" s="15" t="s">
        <v>548</v>
      </c>
      <c r="B16" s="114" t="s">
        <v>549</v>
      </c>
      <c r="C16" s="114" t="s">
        <v>550</v>
      </c>
      <c r="D16" s="114" t="s">
        <v>551</v>
      </c>
      <c r="E16" s="116">
        <f>'Статистика'!E59/'Статистика'!E16*100</f>
        <v>10.02506266</v>
      </c>
      <c r="F16" s="117"/>
    </row>
    <row r="17" ht="78.75" customHeight="1">
      <c r="A17" s="15" t="s">
        <v>552</v>
      </c>
      <c r="B17" s="114" t="s">
        <v>553</v>
      </c>
      <c r="C17" s="114" t="s">
        <v>554</v>
      </c>
      <c r="D17" s="114" t="s">
        <v>555</v>
      </c>
      <c r="E17" s="116">
        <f>'Статистика'!E61/('Статистика'!E16+'Статистика'!E17)*100</f>
        <v>21.02065614</v>
      </c>
      <c r="F17" s="117"/>
    </row>
    <row r="18" ht="63.0" customHeight="1">
      <c r="A18" s="15" t="s">
        <v>556</v>
      </c>
      <c r="B18" s="114" t="s">
        <v>557</v>
      </c>
      <c r="C18" s="114" t="s">
        <v>558</v>
      </c>
      <c r="D18" s="114" t="s">
        <v>559</v>
      </c>
      <c r="E18" s="116">
        <f>'Статистика'!E62/('Статистика'!E16+'Статистика'!E17)*100</f>
        <v>6.075334143</v>
      </c>
      <c r="F18" s="117"/>
    </row>
    <row r="19" ht="28.5" customHeight="1">
      <c r="A19" s="113"/>
      <c r="B19" s="118"/>
      <c r="C19" s="118"/>
      <c r="D19" s="118"/>
      <c r="E19" s="119" t="str">
        <f>AVERAGE(E4:E18)</f>
        <v>#ERROR!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ht="15.75" customHeight="1">
      <c r="A20" s="113" t="s">
        <v>560</v>
      </c>
      <c r="B20" s="113"/>
      <c r="C20" s="113"/>
      <c r="D20" s="113"/>
      <c r="E20" s="121"/>
    </row>
    <row r="21" ht="63.0" customHeight="1">
      <c r="A21" s="15" t="s">
        <v>561</v>
      </c>
      <c r="B21" s="114" t="s">
        <v>562</v>
      </c>
      <c r="C21" s="114" t="s">
        <v>563</v>
      </c>
      <c r="D21" s="114" t="s">
        <v>564</v>
      </c>
      <c r="E21" s="116">
        <f>100-('Статистика'!E65+'Статистика'!E66)/'Статистика'!E9*1000</f>
        <v>96.3099631</v>
      </c>
    </row>
    <row r="22" ht="78.75" customHeight="1">
      <c r="A22" s="15" t="s">
        <v>565</v>
      </c>
      <c r="B22" s="114" t="s">
        <v>566</v>
      </c>
      <c r="C22" s="114" t="s">
        <v>567</v>
      </c>
      <c r="D22" s="114" t="s">
        <v>568</v>
      </c>
      <c r="E22" s="116">
        <f>'Статистика'!E70/('Статистика'!E65+'Статистика'!E66)*100</f>
        <v>100</v>
      </c>
    </row>
    <row r="23" ht="110.25" customHeight="1">
      <c r="A23" s="15" t="s">
        <v>569</v>
      </c>
      <c r="B23" s="114" t="s">
        <v>570</v>
      </c>
      <c r="C23" s="114" t="s">
        <v>571</v>
      </c>
      <c r="D23" s="114" t="s">
        <v>572</v>
      </c>
      <c r="E23" s="116">
        <f>IF('Статистика'!E71=0,100,('Статистика'!E72+'Статистика'!E73+'Статистика'!E74+'Статистика'!E75+'Статистика'!E76+'Статистика'!E77)/'Статистика'!E71*100)</f>
        <v>100</v>
      </c>
    </row>
    <row r="24" ht="141.75" customHeight="1">
      <c r="A24" s="15" t="s">
        <v>573</v>
      </c>
      <c r="B24" s="114" t="s">
        <v>574</v>
      </c>
      <c r="C24" s="114" t="s">
        <v>575</v>
      </c>
      <c r="D24" s="114" t="s">
        <v>576</v>
      </c>
      <c r="E24" s="116">
        <f>IF('Статистика'!E67=0,100,('Статистика'!E78+'Статистика'!E79)/'Статистика'!E67*100)</f>
        <v>100</v>
      </c>
    </row>
    <row r="25" ht="126.0" customHeight="1">
      <c r="A25" s="15" t="s">
        <v>577</v>
      </c>
      <c r="B25" s="114" t="s">
        <v>578</v>
      </c>
      <c r="C25" s="114" t="s">
        <v>579</v>
      </c>
      <c r="D25" s="114" t="s">
        <v>580</v>
      </c>
      <c r="E25" s="116">
        <f>100-'Статистика'!E80/'Статистика'!E70*100</f>
        <v>100</v>
      </c>
    </row>
    <row r="26" ht="94.5" customHeight="1">
      <c r="A26" s="15" t="s">
        <v>581</v>
      </c>
      <c r="B26" s="114" t="s">
        <v>582</v>
      </c>
      <c r="C26" s="114" t="s">
        <v>583</v>
      </c>
      <c r="D26" s="114" t="s">
        <v>584</v>
      </c>
      <c r="E26" s="116" t="str">
        <f>(Статистика!E89)/(Статистика!#REF!)*100</f>
        <v>#ERROR!</v>
      </c>
    </row>
    <row r="27" ht="78.75" customHeight="1">
      <c r="A27" s="15" t="s">
        <v>585</v>
      </c>
      <c r="B27" s="114" t="s">
        <v>586</v>
      </c>
      <c r="C27" s="114" t="s">
        <v>587</v>
      </c>
      <c r="D27" s="114" t="s">
        <v>588</v>
      </c>
      <c r="E27" s="115">
        <f>100-'Статистика'!E88/'Статистика'!E87*100</f>
        <v>100</v>
      </c>
    </row>
    <row r="28" ht="24.75" customHeight="1">
      <c r="A28" s="113"/>
      <c r="B28" s="118"/>
      <c r="C28" s="118"/>
      <c r="D28" s="118"/>
      <c r="E28" s="119" t="str">
        <f>AVERAGE(E21:E27)</f>
        <v>#ERROR!</v>
      </c>
    </row>
    <row r="29" ht="15.75" customHeight="1">
      <c r="A29" s="113" t="s">
        <v>589</v>
      </c>
      <c r="B29" s="118"/>
      <c r="C29" s="118"/>
      <c r="D29" s="118"/>
      <c r="E29" s="121"/>
    </row>
    <row r="30" ht="47.25" customHeight="1">
      <c r="A30" s="15" t="s">
        <v>590</v>
      </c>
      <c r="B30" s="114" t="s">
        <v>591</v>
      </c>
      <c r="C30" s="114" t="s">
        <v>592</v>
      </c>
      <c r="D30" s="114" t="s">
        <v>593</v>
      </c>
      <c r="E30" s="116">
        <f>100-'Статистика'!E24/'Статистика'!E6*100</f>
        <v>96.01775864</v>
      </c>
    </row>
    <row r="31" ht="47.25" customHeight="1">
      <c r="A31" s="15" t="s">
        <v>594</v>
      </c>
      <c r="B31" s="114" t="s">
        <v>595</v>
      </c>
      <c r="C31" s="114" t="s">
        <v>596</v>
      </c>
      <c r="D31" s="114" t="s">
        <v>597</v>
      </c>
      <c r="E31" s="116">
        <f>100-'Статистика'!E92/'Статистика'!E23*100</f>
        <v>97.34345351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94.5" customHeight="1">
      <c r="A32" s="15" t="s">
        <v>598</v>
      </c>
      <c r="B32" s="114" t="s">
        <v>599</v>
      </c>
      <c r="C32" s="114" t="s">
        <v>600</v>
      </c>
      <c r="D32" s="114" t="s">
        <v>601</v>
      </c>
      <c r="E32" s="116">
        <f>('Статистика'!E102+'Статистика'!E104+'Статистика'!E107)/'Статистика'!E92*100</f>
        <v>0</v>
      </c>
    </row>
    <row r="33" ht="63.0" customHeight="1">
      <c r="A33" s="15" t="s">
        <v>602</v>
      </c>
      <c r="B33" s="114" t="s">
        <v>603</v>
      </c>
      <c r="C33" s="114" t="s">
        <v>604</v>
      </c>
      <c r="D33" s="114" t="s">
        <v>605</v>
      </c>
      <c r="E33" s="116">
        <f>'Статистика'!E100/'Статистика'!E92*100</f>
        <v>82.14285714</v>
      </c>
    </row>
    <row r="34" ht="47.25" customHeight="1">
      <c r="A34" s="15" t="s">
        <v>606</v>
      </c>
      <c r="B34" s="114" t="s">
        <v>607</v>
      </c>
      <c r="C34" s="114" t="s">
        <v>608</v>
      </c>
      <c r="D34" s="114" t="s">
        <v>609</v>
      </c>
      <c r="E34" s="116">
        <f>'Статистика'!E111/'Статистика'!E23*100</f>
        <v>11.57495256</v>
      </c>
    </row>
    <row r="35" ht="24.75" customHeight="1">
      <c r="A35" s="113"/>
      <c r="B35" s="118"/>
      <c r="C35" s="118"/>
      <c r="D35" s="118"/>
      <c r="E35" s="119">
        <f>AVERAGE(E30:E34)</f>
        <v>57.41580437</v>
      </c>
    </row>
    <row r="36" ht="15.75" customHeight="1">
      <c r="A36" s="113" t="s">
        <v>610</v>
      </c>
      <c r="B36" s="118"/>
      <c r="C36" s="118"/>
      <c r="D36" s="118"/>
      <c r="E36" s="121"/>
    </row>
    <row r="37" ht="47.25" customHeight="1">
      <c r="A37" s="15" t="s">
        <v>611</v>
      </c>
      <c r="B37" s="114" t="s">
        <v>612</v>
      </c>
      <c r="C37" s="114" t="s">
        <v>613</v>
      </c>
      <c r="D37" s="114" t="s">
        <v>614</v>
      </c>
      <c r="E37" s="116">
        <f>100-('Статистика'!E114+'Статистика'!E128)/'Статистика'!E6*1000</f>
        <v>43.76429436</v>
      </c>
      <c r="F37" s="117"/>
    </row>
    <row r="38" ht="63.0" customHeight="1">
      <c r="A38" s="15" t="s">
        <v>615</v>
      </c>
      <c r="B38" s="114" t="s">
        <v>616</v>
      </c>
      <c r="C38" s="114" t="s">
        <v>617</v>
      </c>
      <c r="D38" s="114" t="s">
        <v>618</v>
      </c>
      <c r="E38" s="116">
        <f>100-'Статистика'!E128/'Статистика'!E9*1000</f>
        <v>83.76383764</v>
      </c>
    </row>
    <row r="39" ht="63.0" customHeight="1">
      <c r="A39" s="15" t="s">
        <v>619</v>
      </c>
      <c r="B39" s="114" t="s">
        <v>620</v>
      </c>
      <c r="C39" s="114" t="s">
        <v>621</v>
      </c>
      <c r="D39" s="114" t="s">
        <v>622</v>
      </c>
      <c r="E39" s="116">
        <f>100-'Статистика'!E150/'Статистика'!E128*100</f>
        <v>95.45454545</v>
      </c>
    </row>
    <row r="40" ht="63.0" customHeight="1">
      <c r="A40" s="15" t="s">
        <v>623</v>
      </c>
      <c r="B40" s="114" t="s">
        <v>624</v>
      </c>
      <c r="C40" s="114" t="s">
        <v>625</v>
      </c>
      <c r="D40" s="114" t="s">
        <v>626</v>
      </c>
      <c r="E40" s="116">
        <f>'Статистика'!E163/'Статистика'!E130*100</f>
        <v>16.66666667</v>
      </c>
      <c r="F40" s="117"/>
    </row>
    <row r="41" ht="63.0" customHeight="1">
      <c r="A41" s="15" t="s">
        <v>627</v>
      </c>
      <c r="B41" s="114" t="s">
        <v>628</v>
      </c>
      <c r="C41" s="114" t="s">
        <v>629</v>
      </c>
      <c r="D41" s="114" t="s">
        <v>630</v>
      </c>
      <c r="E41" s="116">
        <f>'Статистика'!E164/'Статистика'!E132*100</f>
        <v>300</v>
      </c>
      <c r="F41" s="117"/>
    </row>
    <row r="42" ht="63.0" customHeight="1">
      <c r="A42" s="15" t="s">
        <v>631</v>
      </c>
      <c r="B42" s="114" t="s">
        <v>632</v>
      </c>
      <c r="C42" s="114" t="s">
        <v>633</v>
      </c>
      <c r="D42" s="114" t="s">
        <v>634</v>
      </c>
      <c r="E42" s="116">
        <f>('Статистика'!E120+'Статистика'!E171)/('Статистика'!E114+'Статистика'!E128)*100</f>
        <v>13.39712919</v>
      </c>
      <c r="F42" s="117"/>
    </row>
    <row r="43" ht="63.0" customHeight="1">
      <c r="A43" s="15" t="s">
        <v>635</v>
      </c>
      <c r="B43" s="114" t="s">
        <v>636</v>
      </c>
      <c r="C43" s="114" t="s">
        <v>637</v>
      </c>
      <c r="D43" s="114" t="s">
        <v>638</v>
      </c>
      <c r="E43" s="116">
        <f>'Статистика'!E127/('Статистика'!E116+'Статистика'!E117)*100</f>
        <v>12.12121212</v>
      </c>
      <c r="F43" s="117"/>
    </row>
    <row r="44" ht="24.75" customHeight="1">
      <c r="A44" s="113"/>
      <c r="B44" s="118"/>
      <c r="C44" s="118"/>
      <c r="D44" s="118"/>
      <c r="E44" s="119">
        <f>AVERAGE(E37:E43)</f>
        <v>80.73824078</v>
      </c>
    </row>
    <row r="45" ht="15.75" customHeight="1">
      <c r="A45" s="113" t="s">
        <v>639</v>
      </c>
      <c r="B45" s="118"/>
      <c r="C45" s="118"/>
      <c r="D45" s="118"/>
      <c r="E45" s="121"/>
    </row>
    <row r="46" ht="47.25" customHeight="1">
      <c r="A46" s="15" t="s">
        <v>640</v>
      </c>
      <c r="B46" s="114" t="s">
        <v>641</v>
      </c>
      <c r="C46" s="114" t="s">
        <v>642</v>
      </c>
      <c r="D46" s="114" t="s">
        <v>643</v>
      </c>
      <c r="E46" s="116">
        <f>100-'Статистика'!E22/('Статистика'!E20)*100</f>
        <v>97.31289809</v>
      </c>
      <c r="F46" s="117"/>
      <c r="G46" s="117"/>
      <c r="H46" s="117"/>
      <c r="I46" s="117"/>
    </row>
    <row r="47" ht="63.0" customHeight="1">
      <c r="A47" s="15" t="s">
        <v>644</v>
      </c>
      <c r="B47" s="114" t="s">
        <v>645</v>
      </c>
      <c r="C47" s="114" t="s">
        <v>646</v>
      </c>
      <c r="D47" s="114" t="s">
        <v>647</v>
      </c>
      <c r="E47" s="116">
        <f>100-'Статистика'!E179/('Статистика'!E6-'Статистика'!E9)*1000</f>
        <v>100</v>
      </c>
    </row>
    <row r="48" ht="94.5" customHeight="1">
      <c r="A48" s="15" t="s">
        <v>648</v>
      </c>
      <c r="B48" s="114" t="s">
        <v>649</v>
      </c>
      <c r="C48" s="114" t="s">
        <v>650</v>
      </c>
      <c r="D48" s="114" t="s">
        <v>651</v>
      </c>
      <c r="E48" s="116">
        <f>IF('Статистика'!E188/('Статистика'!E6-'Статистика'!E9)*1000&gt;100,0,100-'Статистика'!E188/('Статистика'!E6-'Статистика'!E9)*1000)</f>
        <v>99.83547219</v>
      </c>
    </row>
    <row r="49" ht="78.75" customHeight="1">
      <c r="A49" s="15" t="s">
        <v>652</v>
      </c>
      <c r="B49" s="114" t="s">
        <v>653</v>
      </c>
      <c r="C49" s="114" t="s">
        <v>654</v>
      </c>
      <c r="D49" s="114" t="s">
        <v>655</v>
      </c>
      <c r="E49" s="116">
        <f>100-'Статистика'!E189/'Статистика'!E9*1000</f>
        <v>99.26199262</v>
      </c>
    </row>
    <row r="50" ht="47.25" customHeight="1">
      <c r="A50" s="15" t="s">
        <v>656</v>
      </c>
      <c r="B50" s="114" t="s">
        <v>657</v>
      </c>
      <c r="C50" s="114" t="s">
        <v>658</v>
      </c>
      <c r="D50" s="114" t="s">
        <v>659</v>
      </c>
      <c r="E50" s="116" t="str">
        <f>Статистика!#REF!/Статистика!E22*100</f>
        <v>#ERROR!</v>
      </c>
    </row>
    <row r="51" ht="78.75" customHeight="1">
      <c r="A51" s="15" t="s">
        <v>660</v>
      </c>
      <c r="B51" s="114" t="s">
        <v>661</v>
      </c>
      <c r="C51" s="114" t="s">
        <v>662</v>
      </c>
      <c r="D51" s="114" t="s">
        <v>663</v>
      </c>
      <c r="E51" s="116" t="str">
        <f>(Статистика!E180+Статистика!#REF!)/(Статистика!E179+Статистика!E182)*100</f>
        <v>#ERROR!</v>
      </c>
      <c r="F51" s="117"/>
    </row>
    <row r="52" ht="63.0" customHeight="1">
      <c r="A52" s="15" t="s">
        <v>664</v>
      </c>
      <c r="B52" s="114" t="s">
        <v>665</v>
      </c>
      <c r="C52" s="114" t="s">
        <v>666</v>
      </c>
      <c r="D52" s="114" t="s">
        <v>667</v>
      </c>
      <c r="E52" s="116" t="str">
        <f>(Статистика!#REF!+Статистика!#REF!)/(Статистика!E188+Статистика!E189)*100</f>
        <v>#ERROR!</v>
      </c>
    </row>
    <row r="53" ht="16.5" customHeight="1">
      <c r="A53" s="113"/>
      <c r="B53" s="113"/>
      <c r="C53" s="113"/>
      <c r="D53" s="113"/>
      <c r="E53" s="119" t="str">
        <f>AVERAGE(E46:E52)</f>
        <v>#ERROR!</v>
      </c>
    </row>
    <row r="54" ht="18.0" customHeight="1">
      <c r="A54" s="113" t="s">
        <v>668</v>
      </c>
      <c r="B54" s="118"/>
      <c r="C54" s="118"/>
      <c r="D54" s="118"/>
      <c r="E54" s="121"/>
    </row>
    <row r="55" ht="47.25" customHeight="1">
      <c r="A55" s="15" t="s">
        <v>669</v>
      </c>
      <c r="B55" s="114" t="s">
        <v>670</v>
      </c>
      <c r="C55" s="114" t="s">
        <v>671</v>
      </c>
      <c r="D55" s="114" t="s">
        <v>672</v>
      </c>
      <c r="E55" s="116" t="str">
        <f>100-Статистика!#REF!/(Статистика!E6-Статистика!E9)*1000</f>
        <v>#ERROR!</v>
      </c>
    </row>
    <row r="56" ht="47.25" customHeight="1">
      <c r="A56" s="15" t="s">
        <v>673</v>
      </c>
      <c r="B56" s="114" t="s">
        <v>674</v>
      </c>
      <c r="C56" s="114" t="s">
        <v>675</v>
      </c>
      <c r="D56" s="114" t="s">
        <v>676</v>
      </c>
      <c r="E56" s="116" t="str">
        <f>100-Статистика!#REF!/Статистика!E9*1000</f>
        <v>#ERROR!</v>
      </c>
    </row>
    <row r="57" ht="47.25" customHeight="1">
      <c r="A57" s="15" t="s">
        <v>677</v>
      </c>
      <c r="B57" s="114" t="s">
        <v>678</v>
      </c>
      <c r="C57" s="114" t="s">
        <v>679</v>
      </c>
      <c r="D57" s="114" t="s">
        <v>680</v>
      </c>
      <c r="E57" s="116">
        <f>100-'Статистика'!E190/'Статистика'!E9*1000</f>
        <v>100</v>
      </c>
    </row>
    <row r="58" ht="47.25" customHeight="1">
      <c r="A58" s="15" t="s">
        <v>681</v>
      </c>
      <c r="B58" s="114" t="s">
        <v>682</v>
      </c>
      <c r="C58" s="114" t="s">
        <v>683</v>
      </c>
      <c r="D58" s="114" t="s">
        <v>684</v>
      </c>
      <c r="E58" s="116">
        <f>100-('Статистика'!E198+'Статистика'!E199)/'Статистика'!E9*1000</f>
        <v>100</v>
      </c>
    </row>
    <row r="59" ht="63.0" customHeight="1">
      <c r="A59" s="15" t="s">
        <v>685</v>
      </c>
      <c r="B59" s="114" t="s">
        <v>686</v>
      </c>
      <c r="C59" s="114" t="s">
        <v>687</v>
      </c>
      <c r="D59" s="114" t="s">
        <v>688</v>
      </c>
      <c r="E59" s="116">
        <f>100-'Статистика'!E191/('Статистика'!E6-'Статистика'!E9)*1000</f>
        <v>98.84830536</v>
      </c>
    </row>
    <row r="60" ht="47.25" customHeight="1">
      <c r="A60" s="15" t="s">
        <v>689</v>
      </c>
      <c r="B60" s="114" t="s">
        <v>690</v>
      </c>
      <c r="C60" s="114" t="s">
        <v>691</v>
      </c>
      <c r="D60" s="114" t="s">
        <v>692</v>
      </c>
      <c r="E60" s="116">
        <f>100-'Статистика'!E193/'Статистика'!E9*1000</f>
        <v>100</v>
      </c>
    </row>
    <row r="61" ht="63.0" customHeight="1">
      <c r="A61" s="15" t="s">
        <v>693</v>
      </c>
      <c r="B61" s="114" t="s">
        <v>694</v>
      </c>
      <c r="C61" s="114" t="s">
        <v>695</v>
      </c>
      <c r="D61" s="114" t="s">
        <v>696</v>
      </c>
      <c r="E61" s="116">
        <f>IF('Статистика'!E191+'Статистика'!E193=0,100,('Статистика'!E192+'Статистика'!E194)/('Статистика'!E191+'Статистика'!E193)*100)</f>
        <v>0</v>
      </c>
    </row>
    <row r="62" ht="15.75" customHeight="1">
      <c r="A62" s="113"/>
      <c r="B62" s="113"/>
      <c r="C62" s="113"/>
      <c r="D62" s="113"/>
      <c r="E62" s="119" t="str">
        <f>AVERAGE(E55:E61)</f>
        <v>#ERROR!</v>
      </c>
    </row>
    <row r="63" ht="63.0" customHeight="1">
      <c r="A63" s="122" t="s">
        <v>697</v>
      </c>
      <c r="B63" s="123" t="s">
        <v>698</v>
      </c>
      <c r="C63" s="114" t="s">
        <v>691</v>
      </c>
      <c r="D63" s="114" t="s">
        <v>692</v>
      </c>
    </row>
    <row r="64" ht="63.0" customHeight="1">
      <c r="A64" s="122" t="s">
        <v>699</v>
      </c>
      <c r="B64" s="124" t="s">
        <v>418</v>
      </c>
      <c r="C64" s="114" t="s">
        <v>700</v>
      </c>
      <c r="D64" s="114" t="s">
        <v>701</v>
      </c>
    </row>
    <row r="65" ht="47.25" customHeight="1">
      <c r="A65" s="122" t="s">
        <v>702</v>
      </c>
      <c r="B65" s="124" t="s">
        <v>421</v>
      </c>
      <c r="C65" s="114" t="s">
        <v>703</v>
      </c>
      <c r="D65" s="114" t="s">
        <v>704</v>
      </c>
    </row>
    <row r="66" ht="15.75" customHeight="1">
      <c r="A66" s="15"/>
      <c r="B66" s="15"/>
      <c r="C66" s="15"/>
      <c r="D66" s="15"/>
    </row>
    <row r="67" ht="15.75" customHeight="1">
      <c r="A67" s="15"/>
      <c r="B67" s="15"/>
      <c r="C67" s="15"/>
      <c r="D67" s="15"/>
    </row>
    <row r="68" ht="15.75" customHeight="1">
      <c r="A68" s="15"/>
      <c r="B68" s="15"/>
      <c r="C68" s="15"/>
      <c r="D68" s="15"/>
    </row>
    <row r="69" ht="15.75" customHeight="1">
      <c r="A69" s="15"/>
      <c r="B69" s="15"/>
      <c r="C69" s="15"/>
      <c r="D69" s="15"/>
    </row>
    <row r="70" ht="15.75" customHeight="1">
      <c r="A70" s="15"/>
      <c r="B70" s="15"/>
      <c r="C70" s="15"/>
      <c r="D70" s="15"/>
    </row>
    <row r="71" ht="15.75" customHeight="1">
      <c r="A71" s="15"/>
      <c r="B71" s="15"/>
      <c r="C71" s="15"/>
      <c r="D71" s="15"/>
    </row>
    <row r="72" ht="15.75" customHeight="1">
      <c r="A72" s="15"/>
      <c r="B72" s="15"/>
      <c r="C72" s="15"/>
      <c r="D72" s="15"/>
    </row>
    <row r="73" ht="15.75" customHeight="1">
      <c r="A73" s="15"/>
      <c r="B73" s="15"/>
      <c r="C73" s="15"/>
      <c r="D73" s="15"/>
    </row>
    <row r="74" ht="15.75" customHeight="1">
      <c r="A74" s="15"/>
      <c r="B74" s="15"/>
      <c r="C74" s="15"/>
      <c r="D74" s="15"/>
    </row>
    <row r="75" ht="15.75" customHeight="1">
      <c r="A75" s="15"/>
      <c r="B75" s="114"/>
      <c r="C75" s="114"/>
      <c r="D75" s="114"/>
      <c r="E75" s="116"/>
    </row>
    <row r="76" ht="15.75" customHeight="1">
      <c r="A76" s="15"/>
      <c r="B76" s="15"/>
      <c r="C76" s="15"/>
      <c r="D76" s="15"/>
    </row>
    <row r="77" ht="15.75" customHeight="1">
      <c r="A77" s="15"/>
      <c r="B77" s="15"/>
      <c r="C77" s="15"/>
      <c r="D77" s="15"/>
    </row>
    <row r="78" ht="15.75" customHeight="1">
      <c r="A78" s="15"/>
      <c r="B78" s="15"/>
      <c r="C78" s="15"/>
      <c r="D78" s="15"/>
    </row>
    <row r="79" ht="15.75" customHeight="1">
      <c r="A79" s="15"/>
      <c r="B79" s="15"/>
      <c r="C79" s="15"/>
      <c r="D79" s="15"/>
    </row>
    <row r="80" ht="15.75" customHeight="1">
      <c r="A80" s="15"/>
      <c r="B80" s="15"/>
      <c r="C80" s="15"/>
      <c r="D80" s="15"/>
    </row>
    <row r="81" ht="15.75" customHeight="1">
      <c r="A81" s="15"/>
      <c r="B81" s="15"/>
      <c r="C81" s="15"/>
      <c r="D81" s="15"/>
    </row>
    <row r="82" ht="15.75" customHeight="1">
      <c r="A82" s="15"/>
      <c r="B82" s="15"/>
      <c r="C82" s="15"/>
      <c r="D82" s="15"/>
    </row>
    <row r="83" ht="15.75" customHeight="1">
      <c r="A83" s="15"/>
      <c r="B83" s="15"/>
      <c r="C83" s="15"/>
      <c r="D83" s="15"/>
    </row>
    <row r="84" ht="15.75" customHeight="1">
      <c r="A84" s="15"/>
      <c r="B84" s="15"/>
      <c r="C84" s="15"/>
      <c r="D84" s="15"/>
    </row>
    <row r="85" ht="15.75" customHeight="1">
      <c r="A85" s="15"/>
      <c r="B85" s="15"/>
      <c r="C85" s="15"/>
      <c r="D85" s="15"/>
    </row>
    <row r="86" ht="15.75" customHeight="1">
      <c r="A86" s="15"/>
      <c r="B86" s="15"/>
      <c r="C86" s="15"/>
      <c r="D86" s="15"/>
    </row>
    <row r="87" ht="15.75" customHeight="1">
      <c r="A87" s="15"/>
      <c r="B87" s="15"/>
      <c r="C87" s="15"/>
      <c r="D87" s="15"/>
    </row>
    <row r="88" ht="15.75" customHeight="1">
      <c r="A88" s="15"/>
      <c r="B88" s="15"/>
      <c r="C88" s="15"/>
      <c r="D88" s="15"/>
    </row>
    <row r="89" ht="15.75" customHeight="1">
      <c r="A89" s="15"/>
      <c r="B89" s="15"/>
      <c r="C89" s="15"/>
      <c r="D89" s="15"/>
    </row>
    <row r="90" ht="15.75" customHeight="1">
      <c r="A90" s="15"/>
      <c r="B90" s="15"/>
      <c r="C90" s="15"/>
      <c r="D90" s="15"/>
    </row>
    <row r="91" ht="15.75" customHeight="1">
      <c r="A91" s="15"/>
      <c r="B91" s="15"/>
      <c r="C91" s="15"/>
      <c r="D91" s="15"/>
    </row>
    <row r="92" ht="15.75" customHeight="1">
      <c r="A92" s="15"/>
      <c r="B92" s="15"/>
      <c r="C92" s="15"/>
      <c r="D92" s="15"/>
    </row>
    <row r="93" ht="15.75" customHeight="1">
      <c r="A93" s="15"/>
      <c r="B93" s="15"/>
      <c r="C93" s="15"/>
      <c r="D93" s="15"/>
    </row>
    <row r="94" ht="15.75" customHeight="1">
      <c r="A94" s="15"/>
      <c r="B94" s="15"/>
      <c r="C94" s="15"/>
      <c r="D94" s="15"/>
    </row>
    <row r="95" ht="15.75" customHeight="1">
      <c r="A95" s="15"/>
      <c r="B95" s="15"/>
      <c r="C95" s="15"/>
      <c r="D95" s="15"/>
    </row>
    <row r="96" ht="15.75" customHeight="1">
      <c r="A96" s="15"/>
      <c r="B96" s="15"/>
      <c r="C96" s="15"/>
      <c r="D96" s="15"/>
    </row>
    <row r="97" ht="15.75" customHeight="1">
      <c r="A97" s="15"/>
      <c r="B97" s="15"/>
      <c r="C97" s="15"/>
      <c r="D97" s="15"/>
    </row>
    <row r="98" ht="15.75" customHeight="1">
      <c r="A98" s="15"/>
      <c r="B98" s="15"/>
      <c r="C98" s="15"/>
      <c r="D98" s="15"/>
    </row>
    <row r="99" ht="15.75" customHeight="1">
      <c r="A99" s="15"/>
      <c r="B99" s="15"/>
      <c r="C99" s="15"/>
      <c r="D99" s="15"/>
    </row>
    <row r="100" ht="15.75" customHeight="1">
      <c r="A100" s="15"/>
      <c r="B100" s="15"/>
      <c r="C100" s="15"/>
      <c r="D100" s="15"/>
    </row>
    <row r="101" ht="15.75" customHeight="1">
      <c r="A101" s="15"/>
      <c r="B101" s="15"/>
      <c r="C101" s="15"/>
      <c r="D101" s="15"/>
    </row>
    <row r="102" ht="15.75" customHeight="1">
      <c r="A102" s="15"/>
      <c r="B102" s="15"/>
      <c r="C102" s="15"/>
      <c r="D102" s="15"/>
    </row>
    <row r="103" ht="15.75" customHeight="1">
      <c r="A103" s="15"/>
      <c r="B103" s="15"/>
      <c r="C103" s="15"/>
      <c r="D103" s="15"/>
    </row>
    <row r="104" ht="15.75" customHeight="1">
      <c r="A104" s="15"/>
      <c r="B104" s="15"/>
      <c r="C104" s="15"/>
      <c r="D104" s="15"/>
    </row>
    <row r="105" ht="15.75" customHeight="1">
      <c r="A105" s="15"/>
      <c r="B105" s="15"/>
      <c r="C105" s="15"/>
      <c r="D105" s="15"/>
    </row>
    <row r="106" ht="15.75" customHeight="1">
      <c r="A106" s="15"/>
      <c r="B106" s="15"/>
      <c r="C106" s="15"/>
      <c r="D106" s="15"/>
    </row>
    <row r="107" ht="15.75" customHeight="1">
      <c r="A107" s="15"/>
      <c r="B107" s="15"/>
      <c r="C107" s="15"/>
      <c r="D107" s="15"/>
    </row>
    <row r="108" ht="15.75" customHeight="1">
      <c r="A108" s="15"/>
      <c r="B108" s="15"/>
      <c r="C108" s="15"/>
      <c r="D108" s="15"/>
    </row>
    <row r="109" ht="15.75" customHeight="1">
      <c r="A109" s="15"/>
      <c r="B109" s="15"/>
      <c r="C109" s="15"/>
      <c r="D109" s="15"/>
    </row>
    <row r="110" ht="15.75" customHeight="1">
      <c r="A110" s="15"/>
      <c r="B110" s="15"/>
      <c r="C110" s="15"/>
      <c r="D110" s="15"/>
    </row>
    <row r="111" ht="15.75" customHeight="1">
      <c r="A111" s="15"/>
      <c r="B111" s="15"/>
      <c r="C111" s="15"/>
      <c r="D111" s="15"/>
    </row>
    <row r="112" ht="15.75" customHeight="1">
      <c r="A112" s="15"/>
      <c r="B112" s="15"/>
      <c r="C112" s="15"/>
      <c r="D112" s="15"/>
    </row>
    <row r="113" ht="15.75" customHeight="1">
      <c r="A113" s="15"/>
      <c r="B113" s="15"/>
      <c r="C113" s="15"/>
      <c r="D113" s="15"/>
    </row>
    <row r="114" ht="15.75" customHeight="1">
      <c r="A114" s="15"/>
      <c r="B114" s="15"/>
      <c r="C114" s="15"/>
      <c r="D114" s="15"/>
    </row>
    <row r="115" ht="15.75" customHeight="1">
      <c r="A115" s="15"/>
      <c r="B115" s="15"/>
      <c r="C115" s="15"/>
      <c r="D115" s="15"/>
    </row>
    <row r="116" ht="15.75" customHeight="1">
      <c r="A116" s="15"/>
      <c r="B116" s="15"/>
      <c r="C116" s="15"/>
      <c r="D116" s="15"/>
    </row>
    <row r="117" ht="15.75" customHeight="1">
      <c r="A117" s="15"/>
      <c r="B117" s="15"/>
      <c r="C117" s="15"/>
      <c r="D117" s="15"/>
    </row>
    <row r="118" ht="15.75" customHeight="1">
      <c r="A118" s="15"/>
      <c r="B118" s="15"/>
      <c r="C118" s="15"/>
      <c r="D118" s="15"/>
    </row>
    <row r="119" ht="15.75" customHeight="1">
      <c r="A119" s="15"/>
      <c r="B119" s="15"/>
      <c r="C119" s="15"/>
      <c r="D119" s="15"/>
    </row>
    <row r="120" ht="15.75" customHeight="1">
      <c r="A120" s="15"/>
      <c r="B120" s="15"/>
      <c r="C120" s="15"/>
      <c r="D120" s="15"/>
    </row>
    <row r="121" ht="15.75" customHeight="1">
      <c r="A121" s="15"/>
      <c r="B121" s="15"/>
      <c r="C121" s="15"/>
      <c r="D121" s="15"/>
    </row>
    <row r="122" ht="15.75" customHeight="1">
      <c r="A122" s="15"/>
      <c r="B122" s="15"/>
      <c r="C122" s="15"/>
      <c r="D122" s="15"/>
    </row>
    <row r="123" ht="15.75" customHeight="1">
      <c r="A123" s="15"/>
      <c r="B123" s="15"/>
      <c r="C123" s="15"/>
      <c r="D123" s="15"/>
    </row>
    <row r="124" ht="15.75" customHeight="1">
      <c r="A124" s="15"/>
      <c r="B124" s="15"/>
      <c r="C124" s="15"/>
      <c r="D124" s="15"/>
    </row>
    <row r="125" ht="15.75" customHeight="1">
      <c r="A125" s="15"/>
      <c r="B125" s="15"/>
      <c r="C125" s="15"/>
      <c r="D125" s="15"/>
    </row>
    <row r="126" ht="15.75" customHeight="1">
      <c r="A126" s="15"/>
      <c r="B126" s="15"/>
      <c r="C126" s="15"/>
      <c r="D126" s="15"/>
    </row>
    <row r="127" ht="15.75" customHeight="1">
      <c r="A127" s="15"/>
      <c r="B127" s="15"/>
      <c r="C127" s="15"/>
      <c r="D127" s="15"/>
    </row>
    <row r="128" ht="15.75" customHeight="1">
      <c r="A128" s="15"/>
      <c r="B128" s="15"/>
      <c r="C128" s="15"/>
      <c r="D128" s="15"/>
    </row>
    <row r="129" ht="15.75" customHeight="1">
      <c r="A129" s="15"/>
      <c r="B129" s="15"/>
      <c r="C129" s="15"/>
      <c r="D129" s="15"/>
    </row>
    <row r="130" ht="15.75" customHeight="1">
      <c r="A130" s="15"/>
      <c r="B130" s="15"/>
      <c r="C130" s="15"/>
      <c r="D130" s="15"/>
    </row>
    <row r="131" ht="15.75" customHeight="1">
      <c r="A131" s="15"/>
      <c r="B131" s="15"/>
      <c r="C131" s="15"/>
      <c r="D131" s="15"/>
    </row>
    <row r="132" ht="15.75" customHeight="1">
      <c r="A132" s="15"/>
      <c r="B132" s="15"/>
      <c r="C132" s="15"/>
      <c r="D132" s="15"/>
    </row>
    <row r="133" ht="15.75" customHeight="1">
      <c r="A133" s="15"/>
      <c r="B133" s="15"/>
      <c r="C133" s="15"/>
      <c r="D133" s="15"/>
    </row>
    <row r="134" ht="15.75" customHeight="1">
      <c r="A134" s="15"/>
      <c r="B134" s="15"/>
      <c r="C134" s="15"/>
      <c r="D134" s="15"/>
    </row>
    <row r="135" ht="15.75" customHeight="1">
      <c r="A135" s="15"/>
      <c r="B135" s="15"/>
      <c r="C135" s="15"/>
      <c r="D135" s="15"/>
    </row>
    <row r="136" ht="15.75" customHeight="1">
      <c r="A136" s="15"/>
      <c r="B136" s="15"/>
      <c r="C136" s="15"/>
      <c r="D136" s="15"/>
    </row>
    <row r="137" ht="15.75" customHeight="1">
      <c r="A137" s="15"/>
      <c r="B137" s="15"/>
      <c r="C137" s="15"/>
      <c r="D137" s="15"/>
    </row>
    <row r="138" ht="15.75" customHeight="1">
      <c r="A138" s="15"/>
      <c r="B138" s="15"/>
      <c r="C138" s="15"/>
      <c r="D138" s="15"/>
    </row>
    <row r="139" ht="15.75" customHeight="1">
      <c r="A139" s="15"/>
      <c r="B139" s="15"/>
      <c r="C139" s="15"/>
      <c r="D139" s="15"/>
    </row>
    <row r="140" ht="15.75" customHeight="1">
      <c r="A140" s="15"/>
      <c r="B140" s="15"/>
      <c r="C140" s="15"/>
      <c r="D140" s="15"/>
    </row>
    <row r="141" ht="15.75" customHeight="1">
      <c r="A141" s="15"/>
      <c r="B141" s="15"/>
      <c r="C141" s="15"/>
      <c r="D141" s="15"/>
    </row>
    <row r="142" ht="15.75" customHeight="1">
      <c r="A142" s="15"/>
      <c r="B142" s="15"/>
      <c r="C142" s="15"/>
      <c r="D142" s="15"/>
    </row>
    <row r="143" ht="15.75" customHeight="1">
      <c r="A143" s="15"/>
      <c r="B143" s="15"/>
      <c r="C143" s="15"/>
      <c r="D143" s="15"/>
    </row>
    <row r="144" ht="15.75" customHeight="1">
      <c r="A144" s="15"/>
      <c r="B144" s="15"/>
      <c r="C144" s="15"/>
      <c r="D144" s="15"/>
    </row>
    <row r="145" ht="15.75" customHeight="1">
      <c r="A145" s="15"/>
      <c r="B145" s="15"/>
      <c r="C145" s="15"/>
      <c r="D145" s="15"/>
    </row>
    <row r="146" ht="15.75" customHeight="1">
      <c r="A146" s="15"/>
      <c r="B146" s="15"/>
      <c r="C146" s="15"/>
      <c r="D146" s="15"/>
    </row>
    <row r="147" ht="15.75" customHeight="1">
      <c r="A147" s="15"/>
      <c r="B147" s="15"/>
      <c r="C147" s="15"/>
      <c r="D147" s="15"/>
    </row>
    <row r="148" ht="15.75" customHeight="1">
      <c r="A148" s="15"/>
      <c r="B148" s="15"/>
      <c r="C148" s="15"/>
      <c r="D148" s="15"/>
    </row>
    <row r="149" ht="15.75" customHeight="1">
      <c r="A149" s="15"/>
      <c r="B149" s="15"/>
      <c r="C149" s="15"/>
      <c r="D149" s="15"/>
    </row>
    <row r="150" ht="15.75" customHeight="1">
      <c r="A150" s="15"/>
      <c r="B150" s="15"/>
      <c r="C150" s="15"/>
      <c r="D150" s="15"/>
    </row>
    <row r="151" ht="15.75" customHeight="1">
      <c r="A151" s="15"/>
      <c r="B151" s="15"/>
      <c r="C151" s="15"/>
      <c r="D151" s="15"/>
    </row>
    <row r="152" ht="15.75" customHeight="1">
      <c r="A152" s="15"/>
      <c r="B152" s="15"/>
      <c r="C152" s="15"/>
      <c r="D152" s="15"/>
    </row>
    <row r="153" ht="15.75" customHeight="1">
      <c r="A153" s="15"/>
      <c r="B153" s="15"/>
      <c r="C153" s="15"/>
      <c r="D153" s="15"/>
    </row>
    <row r="154" ht="15.75" customHeight="1">
      <c r="A154" s="15"/>
      <c r="B154" s="15"/>
      <c r="C154" s="15"/>
      <c r="D154" s="15"/>
    </row>
    <row r="155" ht="15.75" customHeight="1">
      <c r="A155" s="15"/>
      <c r="B155" s="15"/>
      <c r="C155" s="15"/>
      <c r="D155" s="15"/>
    </row>
    <row r="156" ht="15.75" customHeight="1">
      <c r="A156" s="15"/>
      <c r="B156" s="15"/>
      <c r="C156" s="15"/>
      <c r="D156" s="15"/>
    </row>
    <row r="157" ht="15.75" customHeight="1">
      <c r="A157" s="15"/>
      <c r="B157" s="15"/>
      <c r="C157" s="15"/>
      <c r="D157" s="15"/>
    </row>
    <row r="158" ht="15.75" customHeight="1">
      <c r="A158" s="15"/>
      <c r="B158" s="15"/>
      <c r="C158" s="15"/>
      <c r="D158" s="15"/>
    </row>
    <row r="159" ht="15.75" customHeight="1">
      <c r="A159" s="15"/>
      <c r="B159" s="15"/>
      <c r="C159" s="15"/>
      <c r="D159" s="15"/>
    </row>
    <row r="160" ht="15.75" customHeight="1">
      <c r="A160" s="15"/>
      <c r="B160" s="15"/>
      <c r="C160" s="15"/>
      <c r="D160" s="15"/>
    </row>
    <row r="161" ht="15.75" customHeight="1">
      <c r="A161" s="15"/>
      <c r="B161" s="15"/>
      <c r="C161" s="15"/>
      <c r="D161" s="15"/>
    </row>
    <row r="162" ht="15.75" customHeight="1">
      <c r="A162" s="15"/>
      <c r="B162" s="15"/>
      <c r="C162" s="15"/>
      <c r="D162" s="15"/>
    </row>
    <row r="163" ht="15.75" customHeight="1">
      <c r="A163" s="15"/>
      <c r="B163" s="15"/>
      <c r="C163" s="15"/>
      <c r="D163" s="15"/>
    </row>
    <row r="164" ht="15.75" customHeight="1">
      <c r="A164" s="15"/>
      <c r="B164" s="15"/>
      <c r="C164" s="15"/>
      <c r="D164" s="15"/>
    </row>
    <row r="165" ht="15.75" customHeight="1">
      <c r="A165" s="15"/>
      <c r="B165" s="15"/>
      <c r="C165" s="15"/>
      <c r="D165" s="15"/>
    </row>
    <row r="166" ht="15.75" customHeight="1">
      <c r="A166" s="15"/>
      <c r="B166" s="15"/>
      <c r="C166" s="15"/>
      <c r="D166" s="15"/>
    </row>
    <row r="167" ht="15.75" customHeight="1">
      <c r="A167" s="15"/>
      <c r="B167" s="15"/>
      <c r="C167" s="15"/>
      <c r="D167" s="15"/>
    </row>
    <row r="168" ht="15.75" customHeight="1">
      <c r="A168" s="15"/>
      <c r="B168" s="15"/>
      <c r="C168" s="15"/>
      <c r="D168" s="15"/>
    </row>
    <row r="169" ht="15.75" customHeight="1">
      <c r="A169" s="15"/>
      <c r="B169" s="15"/>
      <c r="C169" s="15"/>
      <c r="D169" s="15"/>
    </row>
    <row r="170" ht="15.75" customHeight="1">
      <c r="A170" s="15"/>
      <c r="B170" s="15"/>
      <c r="C170" s="15"/>
      <c r="D170" s="15"/>
    </row>
    <row r="171" ht="15.75" customHeight="1">
      <c r="A171" s="15"/>
      <c r="B171" s="15"/>
      <c r="C171" s="15"/>
      <c r="D171" s="15"/>
    </row>
    <row r="172" ht="15.75" customHeight="1">
      <c r="A172" s="15"/>
      <c r="B172" s="15"/>
      <c r="C172" s="15"/>
      <c r="D172" s="15"/>
    </row>
    <row r="173" ht="15.75" customHeight="1">
      <c r="A173" s="15"/>
      <c r="B173" s="15"/>
      <c r="C173" s="15"/>
      <c r="D173" s="15"/>
    </row>
    <row r="174" ht="15.75" customHeight="1">
      <c r="A174" s="15"/>
      <c r="B174" s="15"/>
      <c r="C174" s="15"/>
      <c r="D174" s="15"/>
    </row>
    <row r="175" ht="15.75" customHeight="1">
      <c r="A175" s="15"/>
      <c r="B175" s="15"/>
      <c r="C175" s="15"/>
      <c r="D175" s="15"/>
    </row>
    <row r="176" ht="15.75" customHeight="1">
      <c r="A176" s="15"/>
      <c r="B176" s="15"/>
      <c r="C176" s="15"/>
      <c r="D176" s="15"/>
    </row>
    <row r="177" ht="15.75" customHeight="1">
      <c r="A177" s="15"/>
      <c r="B177" s="15"/>
      <c r="C177" s="15"/>
      <c r="D177" s="15"/>
    </row>
    <row r="178" ht="15.75" customHeight="1">
      <c r="A178" s="15"/>
      <c r="B178" s="15"/>
      <c r="C178" s="15"/>
      <c r="D178" s="15"/>
    </row>
    <row r="179" ht="15.75" customHeight="1">
      <c r="A179" s="15"/>
      <c r="B179" s="15"/>
      <c r="C179" s="15"/>
      <c r="D179" s="15"/>
    </row>
    <row r="180" ht="15.75" customHeight="1">
      <c r="A180" s="15"/>
      <c r="B180" s="15"/>
      <c r="C180" s="15"/>
      <c r="D180" s="15"/>
    </row>
    <row r="181" ht="15.75" customHeight="1">
      <c r="A181" s="15"/>
      <c r="B181" s="15"/>
      <c r="C181" s="15"/>
      <c r="D181" s="15"/>
    </row>
    <row r="182" ht="15.75" customHeight="1">
      <c r="A182" s="15"/>
      <c r="B182" s="15"/>
      <c r="C182" s="15"/>
      <c r="D182" s="15"/>
    </row>
    <row r="183" ht="15.75" customHeight="1">
      <c r="A183" s="15"/>
      <c r="B183" s="15"/>
      <c r="C183" s="15"/>
      <c r="D183" s="15"/>
    </row>
    <row r="184" ht="15.75" customHeight="1">
      <c r="A184" s="15"/>
      <c r="B184" s="15"/>
      <c r="C184" s="15"/>
      <c r="D184" s="15"/>
    </row>
    <row r="185" ht="15.75" customHeight="1">
      <c r="A185" s="15"/>
      <c r="B185" s="15"/>
      <c r="C185" s="15"/>
      <c r="D185" s="15"/>
    </row>
    <row r="186" ht="15.75" customHeight="1">
      <c r="A186" s="15"/>
      <c r="B186" s="15"/>
      <c r="C186" s="15"/>
      <c r="D186" s="15"/>
    </row>
    <row r="187" ht="15.75" customHeight="1">
      <c r="A187" s="15"/>
      <c r="B187" s="15"/>
      <c r="C187" s="15"/>
      <c r="D187" s="15"/>
    </row>
    <row r="188" ht="15.75" customHeight="1">
      <c r="A188" s="15"/>
      <c r="B188" s="15"/>
      <c r="C188" s="15"/>
      <c r="D188" s="15"/>
    </row>
    <row r="189" ht="15.75" customHeight="1">
      <c r="A189" s="15"/>
      <c r="B189" s="15"/>
      <c r="C189" s="15"/>
      <c r="D189" s="15"/>
    </row>
    <row r="190" ht="15.75" customHeight="1">
      <c r="A190" s="15"/>
      <c r="B190" s="15"/>
      <c r="C190" s="15"/>
      <c r="D190" s="15"/>
    </row>
    <row r="191" ht="15.75" customHeight="1">
      <c r="A191" s="15"/>
      <c r="B191" s="15"/>
      <c r="C191" s="15"/>
      <c r="D191" s="15"/>
    </row>
    <row r="192" ht="15.75" customHeight="1">
      <c r="A192" s="15"/>
      <c r="B192" s="15"/>
      <c r="C192" s="15"/>
      <c r="D192" s="15"/>
    </row>
    <row r="193" ht="15.75" customHeight="1">
      <c r="A193" s="15"/>
      <c r="B193" s="15"/>
      <c r="C193" s="15"/>
      <c r="D193" s="15"/>
    </row>
    <row r="194" ht="15.75" customHeight="1">
      <c r="A194" s="15"/>
      <c r="B194" s="15"/>
      <c r="C194" s="15"/>
      <c r="D194" s="15"/>
    </row>
    <row r="195" ht="15.75" customHeight="1">
      <c r="A195" s="15"/>
      <c r="B195" s="15"/>
      <c r="C195" s="15"/>
      <c r="D195" s="15"/>
    </row>
    <row r="196" ht="15.75" customHeight="1">
      <c r="A196" s="15"/>
      <c r="B196" s="15"/>
      <c r="C196" s="15"/>
      <c r="D196" s="15"/>
    </row>
    <row r="197" ht="15.75" customHeight="1">
      <c r="A197" s="15"/>
      <c r="B197" s="15"/>
      <c r="C197" s="15"/>
      <c r="D197" s="15"/>
    </row>
    <row r="198" ht="15.75" customHeight="1">
      <c r="A198" s="15"/>
      <c r="B198" s="15"/>
      <c r="C198" s="15"/>
      <c r="D198" s="15"/>
    </row>
    <row r="199" ht="15.75" customHeight="1">
      <c r="A199" s="15"/>
      <c r="B199" s="15"/>
      <c r="C199" s="15"/>
      <c r="D199" s="15"/>
    </row>
    <row r="200" ht="15.75" customHeight="1">
      <c r="A200" s="15"/>
      <c r="B200" s="15"/>
      <c r="C200" s="15"/>
      <c r="D200" s="15"/>
    </row>
    <row r="201" ht="15.75" customHeight="1">
      <c r="A201" s="15"/>
      <c r="B201" s="15"/>
      <c r="C201" s="15"/>
      <c r="D201" s="15"/>
    </row>
    <row r="202" ht="15.75" customHeight="1">
      <c r="A202" s="15"/>
      <c r="B202" s="15"/>
      <c r="C202" s="15"/>
      <c r="D202" s="15"/>
    </row>
    <row r="203" ht="15.75" customHeight="1">
      <c r="A203" s="15"/>
      <c r="B203" s="15"/>
      <c r="C203" s="15"/>
      <c r="D203" s="15"/>
    </row>
    <row r="204" ht="15.75" customHeight="1">
      <c r="A204" s="15"/>
      <c r="B204" s="15"/>
      <c r="C204" s="15"/>
      <c r="D204" s="15"/>
    </row>
    <row r="205" ht="15.75" customHeight="1">
      <c r="A205" s="15"/>
      <c r="B205" s="15"/>
      <c r="C205" s="15"/>
      <c r="D205" s="15"/>
    </row>
    <row r="206" ht="15.75" customHeight="1">
      <c r="A206" s="15"/>
      <c r="B206" s="15"/>
      <c r="C206" s="15"/>
      <c r="D206" s="15"/>
    </row>
    <row r="207" ht="15.75" customHeight="1">
      <c r="A207" s="15"/>
      <c r="B207" s="15"/>
      <c r="C207" s="15"/>
      <c r="D207" s="15"/>
    </row>
    <row r="208" ht="15.75" customHeight="1">
      <c r="A208" s="15"/>
      <c r="B208" s="15"/>
      <c r="C208" s="15"/>
      <c r="D208" s="15"/>
    </row>
    <row r="209" ht="15.75" customHeight="1">
      <c r="A209" s="15"/>
      <c r="B209" s="15"/>
      <c r="C209" s="15"/>
      <c r="D209" s="15"/>
    </row>
    <row r="210" ht="15.75" customHeight="1">
      <c r="A210" s="15"/>
      <c r="B210" s="15"/>
      <c r="C210" s="15"/>
      <c r="D210" s="15"/>
    </row>
    <row r="211" ht="15.75" customHeight="1">
      <c r="A211" s="15"/>
      <c r="B211" s="15"/>
      <c r="C211" s="15"/>
      <c r="D211" s="15"/>
    </row>
    <row r="212" ht="15.75" customHeight="1">
      <c r="A212" s="15"/>
      <c r="B212" s="15"/>
      <c r="C212" s="15"/>
      <c r="D212" s="15"/>
    </row>
    <row r="213" ht="15.75" customHeight="1">
      <c r="A213" s="15"/>
      <c r="B213" s="15"/>
      <c r="C213" s="15"/>
      <c r="D213" s="15"/>
    </row>
    <row r="214" ht="15.75" customHeight="1">
      <c r="A214" s="15"/>
      <c r="B214" s="15"/>
      <c r="C214" s="15"/>
      <c r="D214" s="15"/>
    </row>
    <row r="215" ht="15.75" customHeight="1">
      <c r="A215" s="15"/>
      <c r="B215" s="15"/>
      <c r="C215" s="15"/>
      <c r="D215" s="15"/>
    </row>
    <row r="216" ht="15.75" customHeight="1">
      <c r="A216" s="15"/>
      <c r="B216" s="15"/>
      <c r="C216" s="15"/>
      <c r="D216" s="15"/>
    </row>
    <row r="217" ht="15.75" customHeight="1">
      <c r="A217" s="15"/>
      <c r="B217" s="15"/>
      <c r="C217" s="15"/>
      <c r="D217" s="15"/>
    </row>
    <row r="218" ht="15.75" customHeight="1">
      <c r="A218" s="15"/>
      <c r="B218" s="15"/>
      <c r="C218" s="15"/>
      <c r="D218" s="15"/>
    </row>
    <row r="219" ht="15.75" customHeight="1">
      <c r="A219" s="15"/>
      <c r="B219" s="15"/>
      <c r="C219" s="15"/>
      <c r="D219" s="15"/>
    </row>
    <row r="220" ht="15.75" customHeight="1">
      <c r="A220" s="15"/>
      <c r="B220" s="15"/>
      <c r="C220" s="15"/>
      <c r="D220" s="15"/>
    </row>
    <row r="221" ht="15.75" customHeight="1">
      <c r="A221" s="15"/>
      <c r="B221" s="15"/>
      <c r="C221" s="15"/>
      <c r="D221" s="15"/>
    </row>
    <row r="222" ht="15.75" customHeight="1">
      <c r="A222" s="15"/>
      <c r="B222" s="15"/>
      <c r="C222" s="15"/>
      <c r="D222" s="15"/>
    </row>
    <row r="223" ht="15.75" customHeight="1">
      <c r="A223" s="15"/>
      <c r="B223" s="15"/>
      <c r="C223" s="15"/>
      <c r="D223" s="15"/>
    </row>
    <row r="224" ht="15.75" customHeight="1">
      <c r="A224" s="15"/>
      <c r="B224" s="15"/>
      <c r="C224" s="15"/>
      <c r="D224" s="15"/>
    </row>
    <row r="225" ht="15.75" customHeight="1">
      <c r="A225" s="15"/>
      <c r="B225" s="15"/>
      <c r="C225" s="15"/>
      <c r="D225" s="15"/>
    </row>
    <row r="226" ht="15.75" customHeight="1">
      <c r="A226" s="15"/>
      <c r="B226" s="15"/>
      <c r="C226" s="15"/>
      <c r="D226" s="15"/>
    </row>
    <row r="227" ht="15.75" customHeight="1">
      <c r="A227" s="15"/>
      <c r="B227" s="15"/>
      <c r="C227" s="15"/>
      <c r="D227" s="15"/>
    </row>
    <row r="228" ht="15.75" customHeight="1">
      <c r="A228" s="15"/>
      <c r="B228" s="15"/>
      <c r="C228" s="15"/>
      <c r="D228" s="15"/>
    </row>
    <row r="229" ht="15.75" customHeight="1">
      <c r="A229" s="15"/>
      <c r="B229" s="15"/>
      <c r="C229" s="15"/>
      <c r="D229" s="15"/>
    </row>
    <row r="230" ht="15.75" customHeight="1">
      <c r="A230" s="15"/>
      <c r="B230" s="15"/>
      <c r="C230" s="15"/>
      <c r="D230" s="15"/>
    </row>
    <row r="231" ht="15.75" customHeight="1">
      <c r="A231" s="15"/>
      <c r="B231" s="15"/>
      <c r="C231" s="15"/>
      <c r="D231" s="15"/>
    </row>
    <row r="232" ht="15.75" customHeight="1">
      <c r="A232" s="15"/>
      <c r="B232" s="15"/>
      <c r="C232" s="15"/>
      <c r="D232" s="15"/>
    </row>
    <row r="233" ht="15.75" customHeight="1">
      <c r="A233" s="15"/>
      <c r="B233" s="15"/>
      <c r="C233" s="15"/>
      <c r="D233" s="15"/>
    </row>
    <row r="234" ht="15.75" customHeight="1">
      <c r="A234" s="15"/>
      <c r="B234" s="15"/>
      <c r="C234" s="15"/>
      <c r="D234" s="15"/>
    </row>
    <row r="235" ht="15.75" customHeight="1">
      <c r="A235" s="15"/>
      <c r="B235" s="15"/>
      <c r="C235" s="15"/>
      <c r="D235" s="15"/>
    </row>
    <row r="236" ht="15.75" customHeight="1">
      <c r="A236" s="15"/>
      <c r="B236" s="15"/>
      <c r="C236" s="15"/>
      <c r="D236" s="15"/>
    </row>
    <row r="237" ht="15.75" customHeight="1">
      <c r="A237" s="15"/>
      <c r="B237" s="15"/>
      <c r="C237" s="15"/>
      <c r="D237" s="15"/>
    </row>
    <row r="238" ht="15.75" customHeight="1">
      <c r="A238" s="15"/>
      <c r="B238" s="15"/>
      <c r="C238" s="15"/>
      <c r="D238" s="15"/>
    </row>
    <row r="239" ht="15.75" customHeight="1">
      <c r="A239" s="15"/>
      <c r="B239" s="15"/>
      <c r="C239" s="15"/>
      <c r="D239" s="15"/>
    </row>
    <row r="240" ht="15.75" customHeight="1">
      <c r="A240" s="15"/>
      <c r="B240" s="15"/>
      <c r="C240" s="15"/>
      <c r="D240" s="15"/>
    </row>
    <row r="241" ht="15.75" customHeight="1">
      <c r="A241" s="15"/>
      <c r="B241" s="15"/>
      <c r="C241" s="15"/>
      <c r="D241" s="15"/>
    </row>
    <row r="242" ht="15.75" customHeight="1">
      <c r="A242" s="15"/>
      <c r="B242" s="15"/>
      <c r="C242" s="15"/>
      <c r="D242" s="15"/>
    </row>
    <row r="243" ht="15.75" customHeight="1">
      <c r="A243" s="15"/>
      <c r="B243" s="15"/>
      <c r="C243" s="15"/>
      <c r="D243" s="15"/>
    </row>
    <row r="244" ht="15.75" customHeight="1">
      <c r="A244" s="15"/>
      <c r="B244" s="15"/>
      <c r="C244" s="15"/>
      <c r="D244" s="15"/>
    </row>
    <row r="245" ht="15.75" customHeight="1">
      <c r="A245" s="15"/>
      <c r="B245" s="15"/>
      <c r="C245" s="15"/>
      <c r="D245" s="15"/>
    </row>
    <row r="246" ht="15.75" customHeight="1">
      <c r="A246" s="15"/>
      <c r="B246" s="15"/>
      <c r="C246" s="15"/>
      <c r="D246" s="15"/>
    </row>
    <row r="247" ht="15.75" customHeight="1">
      <c r="A247" s="15"/>
      <c r="B247" s="15"/>
      <c r="C247" s="15"/>
      <c r="D247" s="15"/>
    </row>
    <row r="248" ht="15.75" customHeight="1">
      <c r="A248" s="15"/>
      <c r="B248" s="15"/>
      <c r="C248" s="15"/>
      <c r="D248" s="15"/>
    </row>
    <row r="249" ht="15.75" customHeight="1">
      <c r="A249" s="15"/>
      <c r="B249" s="15"/>
      <c r="C249" s="15"/>
      <c r="D249" s="15"/>
    </row>
    <row r="250" ht="15.75" customHeight="1">
      <c r="A250" s="15"/>
      <c r="B250" s="15"/>
      <c r="C250" s="15"/>
      <c r="D250" s="15"/>
    </row>
    <row r="251" ht="15.75" customHeight="1">
      <c r="A251" s="15"/>
      <c r="B251" s="15"/>
      <c r="C251" s="15"/>
      <c r="D251" s="15"/>
    </row>
    <row r="252" ht="15.75" customHeight="1">
      <c r="A252" s="15"/>
      <c r="B252" s="15"/>
      <c r="C252" s="15"/>
      <c r="D252" s="15"/>
    </row>
    <row r="253" ht="15.75" customHeight="1">
      <c r="A253" s="15"/>
      <c r="B253" s="15"/>
      <c r="C253" s="15"/>
      <c r="D253" s="15"/>
    </row>
    <row r="254" ht="15.75" customHeight="1">
      <c r="A254" s="15"/>
      <c r="B254" s="15"/>
      <c r="C254" s="15"/>
      <c r="D254" s="15"/>
    </row>
    <row r="255" ht="15.75" customHeight="1">
      <c r="A255" s="15"/>
      <c r="B255" s="15"/>
      <c r="C255" s="15"/>
      <c r="D255" s="15"/>
    </row>
    <row r="256" ht="15.75" customHeight="1">
      <c r="A256" s="15"/>
      <c r="B256" s="15"/>
      <c r="C256" s="15"/>
      <c r="D256" s="15"/>
    </row>
    <row r="257" ht="15.75" customHeight="1">
      <c r="A257" s="15"/>
      <c r="B257" s="15"/>
      <c r="C257" s="15"/>
      <c r="D257" s="15"/>
    </row>
    <row r="258" ht="15.75" customHeight="1">
      <c r="A258" s="15"/>
      <c r="B258" s="15"/>
      <c r="C258" s="15"/>
      <c r="D258" s="15"/>
    </row>
    <row r="259" ht="15.75" customHeight="1">
      <c r="A259" s="15"/>
      <c r="B259" s="15"/>
      <c r="C259" s="15"/>
      <c r="D259" s="15"/>
    </row>
    <row r="260" ht="15.75" customHeight="1">
      <c r="A260" s="15"/>
      <c r="B260" s="15"/>
      <c r="C260" s="15"/>
      <c r="D260" s="15"/>
    </row>
    <row r="261" ht="15.75" customHeight="1">
      <c r="A261" s="15"/>
      <c r="B261" s="15"/>
      <c r="C261" s="15"/>
      <c r="D261" s="15"/>
    </row>
    <row r="262" ht="15.75" customHeight="1">
      <c r="A262" s="15"/>
      <c r="B262" s="15"/>
      <c r="C262" s="15"/>
      <c r="D262" s="15"/>
    </row>
    <row r="263" ht="15.75" customHeight="1">
      <c r="A263" s="15"/>
      <c r="B263" s="15"/>
      <c r="C263" s="15"/>
      <c r="D263" s="15"/>
    </row>
    <row r="264" ht="15.75" customHeight="1">
      <c r="A264" s="15"/>
      <c r="B264" s="15"/>
      <c r="C264" s="15"/>
      <c r="D264" s="15"/>
    </row>
    <row r="265" ht="15.75" customHeight="1">
      <c r="A265" s="15"/>
      <c r="B265" s="15"/>
      <c r="C265" s="15"/>
      <c r="D265" s="15"/>
    </row>
    <row r="266" ht="15.75" customHeight="1">
      <c r="A266" s="15"/>
      <c r="B266" s="15"/>
      <c r="C266" s="15"/>
      <c r="D266" s="15"/>
    </row>
    <row r="267" ht="15.75" customHeight="1">
      <c r="A267" s="15"/>
      <c r="B267" s="15"/>
      <c r="C267" s="15"/>
      <c r="D267" s="15"/>
    </row>
    <row r="268" ht="15.75" customHeight="1">
      <c r="A268" s="15"/>
      <c r="B268" s="15"/>
      <c r="C268" s="15"/>
      <c r="D268" s="15"/>
    </row>
    <row r="269" ht="15.75" customHeight="1">
      <c r="A269" s="15"/>
      <c r="B269" s="15"/>
      <c r="C269" s="15"/>
      <c r="D269" s="15"/>
    </row>
    <row r="270" ht="15.75" customHeight="1">
      <c r="A270" s="15"/>
      <c r="B270" s="15"/>
      <c r="C270" s="15"/>
      <c r="D270" s="15"/>
    </row>
    <row r="271" ht="15.75" customHeight="1">
      <c r="A271" s="15"/>
      <c r="B271" s="15"/>
      <c r="C271" s="15"/>
      <c r="D271" s="15"/>
    </row>
    <row r="272" ht="15.75" customHeight="1">
      <c r="A272" s="15"/>
      <c r="B272" s="15"/>
      <c r="C272" s="15"/>
      <c r="D272" s="15"/>
    </row>
    <row r="273" ht="15.75" customHeight="1">
      <c r="A273" s="15"/>
      <c r="B273" s="15"/>
      <c r="C273" s="15"/>
      <c r="D273" s="15"/>
    </row>
    <row r="274" ht="15.75" customHeight="1">
      <c r="A274" s="15"/>
      <c r="B274" s="15"/>
      <c r="C274" s="15"/>
      <c r="D274" s="15"/>
    </row>
    <row r="275" ht="15.75" customHeight="1">
      <c r="A275" s="15"/>
      <c r="B275" s="15"/>
      <c r="C275" s="15"/>
      <c r="D275" s="15"/>
    </row>
    <row r="276" ht="15.75" customHeight="1">
      <c r="A276" s="15"/>
      <c r="B276" s="15"/>
      <c r="C276" s="15"/>
      <c r="D276" s="15"/>
    </row>
    <row r="277" ht="15.75" customHeight="1">
      <c r="A277" s="15"/>
      <c r="B277" s="15"/>
      <c r="C277" s="15"/>
      <c r="D277" s="15"/>
    </row>
    <row r="278" ht="15.75" customHeight="1">
      <c r="A278" s="15"/>
      <c r="B278" s="15"/>
      <c r="C278" s="15"/>
      <c r="D278" s="15"/>
    </row>
    <row r="279" ht="15.75" customHeight="1">
      <c r="A279" s="15"/>
      <c r="B279" s="15"/>
      <c r="C279" s="15"/>
      <c r="D279" s="15"/>
    </row>
    <row r="280" ht="15.75" customHeight="1">
      <c r="A280" s="15"/>
      <c r="B280" s="15"/>
      <c r="C280" s="15"/>
      <c r="D280" s="15"/>
    </row>
    <row r="281" ht="15.75" customHeight="1">
      <c r="A281" s="15"/>
      <c r="B281" s="15"/>
      <c r="C281" s="15"/>
      <c r="D281" s="15"/>
    </row>
    <row r="282" ht="15.75" customHeight="1">
      <c r="A282" s="15"/>
      <c r="B282" s="15"/>
      <c r="C282" s="15"/>
      <c r="D282" s="15"/>
    </row>
    <row r="283" ht="15.75" customHeight="1">
      <c r="A283" s="15"/>
      <c r="B283" s="15"/>
      <c r="C283" s="15"/>
      <c r="D283" s="15"/>
    </row>
    <row r="284" ht="15.75" customHeight="1">
      <c r="A284" s="15"/>
      <c r="B284" s="15"/>
      <c r="C284" s="15"/>
      <c r="D284" s="15"/>
    </row>
    <row r="285" ht="15.75" customHeight="1">
      <c r="A285" s="15"/>
      <c r="B285" s="15"/>
      <c r="C285" s="15"/>
      <c r="D285" s="15"/>
    </row>
    <row r="286" ht="15.75" customHeight="1">
      <c r="A286" s="15"/>
      <c r="B286" s="15"/>
      <c r="C286" s="15"/>
      <c r="D286" s="15"/>
    </row>
    <row r="287" ht="15.75" customHeight="1">
      <c r="A287" s="15"/>
      <c r="B287" s="15"/>
      <c r="C287" s="15"/>
      <c r="D287" s="15"/>
    </row>
    <row r="288" ht="15.75" customHeight="1">
      <c r="A288" s="15"/>
      <c r="B288" s="15"/>
      <c r="C288" s="15"/>
      <c r="D288" s="15"/>
    </row>
    <row r="289" ht="15.75" customHeight="1">
      <c r="A289" s="15"/>
      <c r="B289" s="15"/>
      <c r="C289" s="15"/>
      <c r="D289" s="15"/>
    </row>
    <row r="290" ht="15.75" customHeight="1">
      <c r="A290" s="15"/>
      <c r="B290" s="15"/>
      <c r="C290" s="15"/>
      <c r="D290" s="15"/>
    </row>
    <row r="291" ht="15.75" customHeight="1">
      <c r="A291" s="15"/>
      <c r="B291" s="15"/>
      <c r="C291" s="15"/>
      <c r="D291" s="15"/>
    </row>
    <row r="292" ht="15.75" customHeight="1">
      <c r="A292" s="15"/>
      <c r="B292" s="15"/>
      <c r="C292" s="15"/>
      <c r="D292" s="15"/>
    </row>
    <row r="293" ht="15.75" customHeight="1">
      <c r="A293" s="15"/>
      <c r="B293" s="15"/>
      <c r="C293" s="15"/>
      <c r="D293" s="15"/>
    </row>
    <row r="294" ht="15.75" customHeight="1">
      <c r="A294" s="15"/>
      <c r="B294" s="15"/>
      <c r="C294" s="15"/>
      <c r="D294" s="15"/>
    </row>
    <row r="295" ht="15.75" customHeight="1">
      <c r="A295" s="15"/>
      <c r="B295" s="15"/>
      <c r="C295" s="15"/>
      <c r="D295" s="15"/>
    </row>
    <row r="296" ht="15.75" customHeight="1">
      <c r="A296" s="15"/>
      <c r="B296" s="15"/>
      <c r="C296" s="15"/>
      <c r="D296" s="15"/>
    </row>
    <row r="297" ht="15.75" customHeight="1">
      <c r="A297" s="15"/>
      <c r="B297" s="15"/>
      <c r="C297" s="15"/>
      <c r="D297" s="15"/>
    </row>
    <row r="298" ht="15.75" customHeight="1">
      <c r="A298" s="15"/>
      <c r="B298" s="15"/>
      <c r="C298" s="15"/>
      <c r="D298" s="15"/>
    </row>
    <row r="299" ht="15.75" customHeight="1">
      <c r="A299" s="15"/>
      <c r="B299" s="15"/>
      <c r="C299" s="15"/>
      <c r="D299" s="15"/>
    </row>
    <row r="300" ht="15.75" customHeight="1">
      <c r="A300" s="15"/>
      <c r="B300" s="15"/>
      <c r="C300" s="15"/>
      <c r="D300" s="15"/>
    </row>
    <row r="301" ht="15.75" customHeight="1">
      <c r="A301" s="15"/>
      <c r="B301" s="15"/>
      <c r="C301" s="15"/>
      <c r="D301" s="15"/>
    </row>
    <row r="302" ht="15.75" customHeight="1">
      <c r="A302" s="15"/>
      <c r="B302" s="15"/>
      <c r="C302" s="15"/>
      <c r="D302" s="15"/>
    </row>
    <row r="303" ht="15.75" customHeight="1">
      <c r="A303" s="15"/>
      <c r="B303" s="15"/>
      <c r="C303" s="15"/>
      <c r="D303" s="15"/>
    </row>
    <row r="304" ht="15.75" customHeight="1">
      <c r="A304" s="15"/>
      <c r="B304" s="15"/>
      <c r="C304" s="15"/>
      <c r="D304" s="15"/>
    </row>
    <row r="305" ht="15.75" customHeight="1">
      <c r="A305" s="15"/>
      <c r="B305" s="15"/>
      <c r="C305" s="15"/>
      <c r="D305" s="15"/>
    </row>
    <row r="306" ht="15.75" customHeight="1">
      <c r="A306" s="15"/>
      <c r="B306" s="15"/>
      <c r="C306" s="15"/>
      <c r="D306" s="15"/>
    </row>
    <row r="307" ht="15.75" customHeight="1">
      <c r="A307" s="15"/>
      <c r="B307" s="15"/>
      <c r="C307" s="15"/>
      <c r="D307" s="15"/>
    </row>
    <row r="308" ht="15.75" customHeight="1">
      <c r="A308" s="15"/>
      <c r="B308" s="15"/>
      <c r="C308" s="15"/>
      <c r="D308" s="15"/>
    </row>
    <row r="309" ht="15.75" customHeight="1">
      <c r="A309" s="15"/>
      <c r="B309" s="15"/>
      <c r="C309" s="15"/>
      <c r="D309" s="15"/>
    </row>
    <row r="310" ht="15.75" customHeight="1">
      <c r="A310" s="15"/>
      <c r="B310" s="15"/>
      <c r="C310" s="15"/>
      <c r="D310" s="15"/>
    </row>
    <row r="311" ht="15.75" customHeight="1">
      <c r="A311" s="15"/>
      <c r="B311" s="15"/>
      <c r="C311" s="15"/>
      <c r="D311" s="15"/>
    </row>
    <row r="312" ht="15.75" customHeight="1">
      <c r="A312" s="15"/>
      <c r="B312" s="15"/>
      <c r="C312" s="15"/>
      <c r="D312" s="15"/>
    </row>
    <row r="313" ht="15.75" customHeight="1">
      <c r="A313" s="15"/>
      <c r="B313" s="15"/>
      <c r="C313" s="15"/>
      <c r="D313" s="15"/>
    </row>
    <row r="314" ht="15.75" customHeight="1">
      <c r="A314" s="15"/>
      <c r="B314" s="15"/>
      <c r="C314" s="15"/>
      <c r="D314" s="15"/>
    </row>
    <row r="315" ht="15.75" customHeight="1">
      <c r="A315" s="15"/>
      <c r="B315" s="15"/>
      <c r="C315" s="15"/>
      <c r="D315" s="15"/>
    </row>
    <row r="316" ht="15.75" customHeight="1">
      <c r="A316" s="15"/>
      <c r="B316" s="15"/>
      <c r="C316" s="15"/>
      <c r="D316" s="15"/>
    </row>
    <row r="317" ht="15.75" customHeight="1">
      <c r="A317" s="15"/>
      <c r="B317" s="15"/>
      <c r="C317" s="15"/>
      <c r="D317" s="15"/>
    </row>
    <row r="318" ht="15.75" customHeight="1">
      <c r="A318" s="15"/>
      <c r="B318" s="15"/>
      <c r="C318" s="15"/>
      <c r="D318" s="15"/>
    </row>
    <row r="319" ht="15.75" customHeight="1">
      <c r="A319" s="15"/>
      <c r="B319" s="15"/>
      <c r="C319" s="15"/>
      <c r="D319" s="15"/>
    </row>
    <row r="320" ht="15.75" customHeight="1">
      <c r="A320" s="15"/>
      <c r="B320" s="15"/>
      <c r="C320" s="15"/>
      <c r="D320" s="15"/>
    </row>
    <row r="321" ht="15.75" customHeight="1">
      <c r="A321" s="15"/>
      <c r="B321" s="15"/>
      <c r="C321" s="15"/>
      <c r="D321" s="15"/>
    </row>
    <row r="322" ht="15.75" customHeight="1">
      <c r="A322" s="15"/>
      <c r="B322" s="15"/>
      <c r="C322" s="15"/>
      <c r="D322" s="15"/>
    </row>
    <row r="323" ht="15.75" customHeight="1">
      <c r="A323" s="15"/>
      <c r="B323" s="15"/>
      <c r="C323" s="15"/>
      <c r="D323" s="15"/>
    </row>
    <row r="324" ht="15.75" customHeight="1">
      <c r="A324" s="15"/>
      <c r="B324" s="15"/>
      <c r="C324" s="15"/>
      <c r="D324" s="15"/>
    </row>
    <row r="325" ht="15.75" customHeight="1">
      <c r="A325" s="15"/>
      <c r="B325" s="15"/>
      <c r="C325" s="15"/>
      <c r="D325" s="15"/>
    </row>
    <row r="326" ht="15.75" customHeight="1">
      <c r="A326" s="15"/>
      <c r="B326" s="15"/>
      <c r="C326" s="15"/>
      <c r="D326" s="15"/>
    </row>
    <row r="327" ht="15.75" customHeight="1">
      <c r="A327" s="15"/>
      <c r="B327" s="15"/>
      <c r="C327" s="15"/>
      <c r="D327" s="15"/>
    </row>
    <row r="328" ht="15.75" customHeight="1">
      <c r="A328" s="15"/>
      <c r="B328" s="15"/>
      <c r="C328" s="15"/>
      <c r="D328" s="15"/>
    </row>
    <row r="329" ht="15.75" customHeight="1">
      <c r="A329" s="15"/>
      <c r="B329" s="15"/>
      <c r="C329" s="15"/>
      <c r="D329" s="15"/>
    </row>
    <row r="330" ht="15.75" customHeight="1">
      <c r="A330" s="15"/>
      <c r="B330" s="15"/>
      <c r="C330" s="15"/>
      <c r="D330" s="15"/>
    </row>
    <row r="331" ht="15.75" customHeight="1">
      <c r="A331" s="15"/>
      <c r="B331" s="15"/>
      <c r="C331" s="15"/>
      <c r="D331" s="15"/>
    </row>
    <row r="332" ht="15.75" customHeight="1">
      <c r="A332" s="15"/>
      <c r="B332" s="15"/>
      <c r="C332" s="15"/>
      <c r="D332" s="15"/>
    </row>
    <row r="333" ht="15.75" customHeight="1">
      <c r="A333" s="15"/>
      <c r="B333" s="15"/>
      <c r="C333" s="15"/>
      <c r="D333" s="15"/>
    </row>
    <row r="334" ht="15.75" customHeight="1">
      <c r="A334" s="15"/>
      <c r="B334" s="15"/>
      <c r="C334" s="15"/>
      <c r="D334" s="15"/>
    </row>
    <row r="335" ht="15.75" customHeight="1">
      <c r="A335" s="15"/>
      <c r="B335" s="15"/>
      <c r="C335" s="15"/>
      <c r="D335" s="15"/>
    </row>
    <row r="336" ht="15.75" customHeight="1">
      <c r="A336" s="15"/>
      <c r="B336" s="15"/>
      <c r="C336" s="15"/>
      <c r="D336" s="15"/>
    </row>
    <row r="337" ht="15.75" customHeight="1">
      <c r="A337" s="15"/>
      <c r="B337" s="15"/>
      <c r="C337" s="15"/>
      <c r="D337" s="15"/>
    </row>
    <row r="338" ht="15.75" customHeight="1">
      <c r="A338" s="15"/>
      <c r="B338" s="15"/>
      <c r="C338" s="15"/>
      <c r="D338" s="15"/>
    </row>
    <row r="339" ht="15.75" customHeight="1">
      <c r="A339" s="15"/>
      <c r="B339" s="15"/>
      <c r="C339" s="15"/>
      <c r="D339" s="15"/>
    </row>
    <row r="340" ht="15.75" customHeight="1">
      <c r="A340" s="15"/>
      <c r="B340" s="15"/>
      <c r="C340" s="15"/>
      <c r="D340" s="15"/>
    </row>
    <row r="341" ht="15.75" customHeight="1">
      <c r="A341" s="15"/>
      <c r="B341" s="15"/>
      <c r="C341" s="15"/>
      <c r="D341" s="15"/>
    </row>
    <row r="342" ht="15.75" customHeight="1">
      <c r="A342" s="15"/>
      <c r="B342" s="15"/>
      <c r="C342" s="15"/>
      <c r="D342" s="15"/>
    </row>
    <row r="343" ht="15.75" customHeight="1">
      <c r="A343" s="15"/>
      <c r="B343" s="15"/>
      <c r="C343" s="15"/>
      <c r="D343" s="15"/>
    </row>
    <row r="344" ht="15.75" customHeight="1">
      <c r="A344" s="15"/>
      <c r="B344" s="15"/>
      <c r="C344" s="15"/>
      <c r="D344" s="15"/>
    </row>
    <row r="345" ht="15.75" customHeight="1">
      <c r="A345" s="15"/>
      <c r="B345" s="15"/>
      <c r="C345" s="15"/>
      <c r="D345" s="15"/>
    </row>
    <row r="346" ht="15.75" customHeight="1">
      <c r="A346" s="15"/>
      <c r="B346" s="15"/>
      <c r="C346" s="15"/>
      <c r="D346" s="15"/>
    </row>
    <row r="347" ht="15.75" customHeight="1">
      <c r="A347" s="15"/>
      <c r="B347" s="15"/>
      <c r="C347" s="15"/>
      <c r="D347" s="15"/>
    </row>
    <row r="348" ht="15.75" customHeight="1">
      <c r="A348" s="15"/>
      <c r="B348" s="15"/>
      <c r="C348" s="15"/>
      <c r="D348" s="15"/>
    </row>
    <row r="349" ht="15.75" customHeight="1">
      <c r="A349" s="15"/>
      <c r="B349" s="15"/>
      <c r="C349" s="15"/>
      <c r="D349" s="15"/>
    </row>
    <row r="350" ht="15.75" customHeight="1">
      <c r="A350" s="15"/>
      <c r="B350" s="15"/>
      <c r="C350" s="15"/>
      <c r="D350" s="15"/>
    </row>
    <row r="351" ht="15.75" customHeight="1">
      <c r="A351" s="15"/>
      <c r="B351" s="15"/>
      <c r="C351" s="15"/>
      <c r="D351" s="15"/>
    </row>
    <row r="352" ht="15.75" customHeight="1">
      <c r="A352" s="15"/>
      <c r="B352" s="15"/>
      <c r="C352" s="15"/>
      <c r="D352" s="15"/>
    </row>
    <row r="353" ht="15.75" customHeight="1">
      <c r="A353" s="15"/>
      <c r="B353" s="15"/>
      <c r="C353" s="15"/>
      <c r="D353" s="15"/>
    </row>
    <row r="354" ht="15.75" customHeight="1">
      <c r="A354" s="15"/>
      <c r="B354" s="15"/>
      <c r="C354" s="15"/>
      <c r="D354" s="15"/>
    </row>
    <row r="355" ht="15.75" customHeight="1">
      <c r="A355" s="15"/>
      <c r="B355" s="15"/>
      <c r="C355" s="15"/>
      <c r="D355" s="15"/>
    </row>
    <row r="356" ht="15.75" customHeight="1">
      <c r="A356" s="15"/>
      <c r="B356" s="15"/>
      <c r="C356" s="15"/>
      <c r="D356" s="15"/>
    </row>
    <row r="357" ht="15.75" customHeight="1">
      <c r="A357" s="15"/>
      <c r="B357" s="15"/>
      <c r="C357" s="15"/>
      <c r="D357" s="15"/>
    </row>
    <row r="358" ht="15.75" customHeight="1">
      <c r="A358" s="15"/>
      <c r="B358" s="15"/>
      <c r="C358" s="15"/>
      <c r="D358" s="15"/>
    </row>
    <row r="359" ht="15.75" customHeight="1">
      <c r="A359" s="15"/>
      <c r="B359" s="15"/>
      <c r="C359" s="15"/>
      <c r="D359" s="15"/>
    </row>
    <row r="360" ht="15.75" customHeight="1">
      <c r="A360" s="15"/>
      <c r="B360" s="15"/>
      <c r="C360" s="15"/>
      <c r="D360" s="15"/>
    </row>
    <row r="361" ht="15.75" customHeight="1">
      <c r="A361" s="15"/>
      <c r="B361" s="15"/>
      <c r="C361" s="15"/>
      <c r="D361" s="15"/>
    </row>
    <row r="362" ht="15.75" customHeight="1">
      <c r="A362" s="15"/>
      <c r="B362" s="15"/>
      <c r="C362" s="15"/>
      <c r="D362" s="15"/>
    </row>
    <row r="363" ht="15.75" customHeight="1">
      <c r="A363" s="15"/>
      <c r="B363" s="15"/>
      <c r="C363" s="15"/>
      <c r="D363" s="15"/>
    </row>
    <row r="364" ht="15.75" customHeight="1">
      <c r="A364" s="15"/>
      <c r="B364" s="15"/>
      <c r="C364" s="15"/>
      <c r="D364" s="15"/>
    </row>
    <row r="365" ht="15.75" customHeight="1">
      <c r="A365" s="15"/>
      <c r="B365" s="15"/>
      <c r="C365" s="15"/>
      <c r="D365" s="15"/>
    </row>
    <row r="366" ht="15.75" customHeight="1">
      <c r="A366" s="15"/>
      <c r="B366" s="15"/>
      <c r="C366" s="15"/>
      <c r="D366" s="15"/>
    </row>
    <row r="367" ht="15.75" customHeight="1">
      <c r="A367" s="15"/>
      <c r="B367" s="15"/>
      <c r="C367" s="15"/>
      <c r="D367" s="15"/>
    </row>
    <row r="368" ht="15.75" customHeight="1">
      <c r="A368" s="15"/>
      <c r="B368" s="15"/>
      <c r="C368" s="15"/>
      <c r="D368" s="15"/>
    </row>
    <row r="369" ht="15.75" customHeight="1">
      <c r="A369" s="15"/>
      <c r="B369" s="15"/>
      <c r="C369" s="15"/>
      <c r="D369" s="15"/>
    </row>
    <row r="370" ht="15.75" customHeight="1">
      <c r="A370" s="15"/>
      <c r="B370" s="15"/>
      <c r="C370" s="15"/>
      <c r="D370" s="15"/>
    </row>
    <row r="371" ht="15.75" customHeight="1">
      <c r="A371" s="15"/>
      <c r="B371" s="15"/>
      <c r="C371" s="15"/>
      <c r="D371" s="15"/>
    </row>
    <row r="372" ht="15.75" customHeight="1">
      <c r="A372" s="15"/>
      <c r="B372" s="15"/>
      <c r="C372" s="15"/>
      <c r="D372" s="15"/>
    </row>
    <row r="373" ht="15.75" customHeight="1">
      <c r="A373" s="15"/>
      <c r="B373" s="15"/>
      <c r="C373" s="15"/>
      <c r="D373" s="15"/>
    </row>
    <row r="374" ht="15.75" customHeight="1">
      <c r="A374" s="15"/>
      <c r="B374" s="15"/>
      <c r="C374" s="15"/>
      <c r="D374" s="15"/>
    </row>
    <row r="375" ht="15.75" customHeight="1">
      <c r="A375" s="15"/>
      <c r="B375" s="15"/>
      <c r="C375" s="15"/>
      <c r="D375" s="15"/>
    </row>
    <row r="376" ht="15.75" customHeight="1">
      <c r="A376" s="15"/>
      <c r="B376" s="15"/>
      <c r="C376" s="15"/>
      <c r="D376" s="15"/>
    </row>
    <row r="377" ht="15.75" customHeight="1">
      <c r="A377" s="15"/>
      <c r="B377" s="15"/>
      <c r="C377" s="15"/>
      <c r="D377" s="15"/>
    </row>
    <row r="378" ht="15.75" customHeight="1">
      <c r="A378" s="15"/>
      <c r="B378" s="15"/>
      <c r="C378" s="15"/>
      <c r="D378" s="15"/>
    </row>
    <row r="379" ht="15.75" customHeight="1">
      <c r="A379" s="15"/>
      <c r="B379" s="15"/>
      <c r="C379" s="15"/>
      <c r="D379" s="15"/>
    </row>
    <row r="380" ht="15.75" customHeight="1">
      <c r="A380" s="15"/>
      <c r="B380" s="15"/>
      <c r="C380" s="15"/>
      <c r="D380" s="15"/>
    </row>
    <row r="381" ht="15.75" customHeight="1">
      <c r="A381" s="15"/>
      <c r="B381" s="15"/>
      <c r="C381" s="15"/>
      <c r="D381" s="15"/>
    </row>
    <row r="382" ht="15.75" customHeight="1">
      <c r="A382" s="15"/>
      <c r="B382" s="15"/>
      <c r="C382" s="15"/>
      <c r="D382" s="15"/>
    </row>
    <row r="383" ht="15.75" customHeight="1">
      <c r="A383" s="15"/>
      <c r="B383" s="15"/>
      <c r="C383" s="15"/>
      <c r="D383" s="15"/>
    </row>
    <row r="384" ht="15.75" customHeight="1">
      <c r="A384" s="15"/>
      <c r="B384" s="15"/>
      <c r="C384" s="15"/>
      <c r="D384" s="15"/>
    </row>
    <row r="385" ht="15.75" customHeight="1">
      <c r="A385" s="15"/>
      <c r="B385" s="15"/>
      <c r="C385" s="15"/>
      <c r="D385" s="15"/>
    </row>
    <row r="386" ht="15.75" customHeight="1">
      <c r="A386" s="15"/>
      <c r="B386" s="15"/>
      <c r="C386" s="15"/>
      <c r="D386" s="15"/>
    </row>
    <row r="387" ht="15.75" customHeight="1">
      <c r="A387" s="15"/>
      <c r="B387" s="15"/>
      <c r="C387" s="15"/>
      <c r="D387" s="15"/>
    </row>
    <row r="388" ht="15.75" customHeight="1">
      <c r="A388" s="15"/>
      <c r="B388" s="15"/>
      <c r="C388" s="15"/>
      <c r="D388" s="15"/>
    </row>
    <row r="389" ht="15.75" customHeight="1">
      <c r="A389" s="15"/>
      <c r="B389" s="15"/>
      <c r="C389" s="15"/>
      <c r="D389" s="15"/>
    </row>
    <row r="390" ht="15.75" customHeight="1">
      <c r="A390" s="15"/>
      <c r="B390" s="15"/>
      <c r="C390" s="15"/>
      <c r="D390" s="15"/>
    </row>
    <row r="391" ht="15.75" customHeight="1">
      <c r="A391" s="15"/>
      <c r="B391" s="15"/>
      <c r="C391" s="15"/>
      <c r="D391" s="15"/>
    </row>
    <row r="392" ht="15.75" customHeight="1">
      <c r="A392" s="15"/>
      <c r="B392" s="15"/>
      <c r="C392" s="15"/>
      <c r="D392" s="15"/>
    </row>
    <row r="393" ht="15.75" customHeight="1">
      <c r="A393" s="15"/>
      <c r="B393" s="15"/>
      <c r="C393" s="15"/>
      <c r="D393" s="15"/>
    </row>
    <row r="394" ht="15.75" customHeight="1">
      <c r="A394" s="15"/>
      <c r="B394" s="15"/>
      <c r="C394" s="15"/>
      <c r="D394" s="15"/>
    </row>
    <row r="395" ht="15.75" customHeight="1">
      <c r="A395" s="15"/>
      <c r="B395" s="15"/>
      <c r="C395" s="15"/>
      <c r="D395" s="15"/>
    </row>
    <row r="396" ht="15.75" customHeight="1">
      <c r="A396" s="15"/>
      <c r="B396" s="15"/>
      <c r="C396" s="15"/>
      <c r="D396" s="15"/>
    </row>
    <row r="397" ht="15.75" customHeight="1">
      <c r="A397" s="15"/>
      <c r="B397" s="15"/>
      <c r="C397" s="15"/>
      <c r="D397" s="15"/>
    </row>
    <row r="398" ht="15.75" customHeight="1">
      <c r="A398" s="15"/>
      <c r="B398" s="15"/>
      <c r="C398" s="15"/>
      <c r="D398" s="15"/>
    </row>
    <row r="399" ht="15.75" customHeight="1">
      <c r="A399" s="15"/>
      <c r="B399" s="15"/>
      <c r="C399" s="15"/>
      <c r="D399" s="15"/>
    </row>
    <row r="400" ht="15.75" customHeight="1">
      <c r="A400" s="15"/>
      <c r="B400" s="15"/>
      <c r="C400" s="15"/>
      <c r="D400" s="15"/>
    </row>
    <row r="401" ht="15.75" customHeight="1">
      <c r="A401" s="15"/>
      <c r="B401" s="15"/>
      <c r="C401" s="15"/>
      <c r="D401" s="15"/>
    </row>
    <row r="402" ht="15.75" customHeight="1">
      <c r="A402" s="15"/>
      <c r="B402" s="15"/>
      <c r="C402" s="15"/>
      <c r="D402" s="15"/>
    </row>
    <row r="403" ht="15.75" customHeight="1">
      <c r="A403" s="15"/>
      <c r="B403" s="15"/>
      <c r="C403" s="15"/>
      <c r="D403" s="15"/>
    </row>
    <row r="404" ht="15.75" customHeight="1">
      <c r="A404" s="15"/>
      <c r="B404" s="15"/>
      <c r="C404" s="15"/>
      <c r="D404" s="15"/>
    </row>
    <row r="405" ht="15.75" customHeight="1">
      <c r="A405" s="15"/>
      <c r="B405" s="15"/>
      <c r="C405" s="15"/>
      <c r="D405" s="15"/>
    </row>
    <row r="406" ht="15.75" customHeight="1">
      <c r="A406" s="15"/>
      <c r="B406" s="15"/>
      <c r="C406" s="15"/>
      <c r="D406" s="15"/>
    </row>
    <row r="407" ht="15.75" customHeight="1">
      <c r="A407" s="15"/>
      <c r="B407" s="15"/>
      <c r="C407" s="15"/>
      <c r="D407" s="15"/>
    </row>
    <row r="408" ht="15.75" customHeight="1">
      <c r="A408" s="15"/>
      <c r="B408" s="15"/>
      <c r="C408" s="15"/>
      <c r="D408" s="15"/>
    </row>
    <row r="409" ht="15.75" customHeight="1">
      <c r="A409" s="15"/>
      <c r="B409" s="15"/>
      <c r="C409" s="15"/>
      <c r="D409" s="15"/>
    </row>
    <row r="410" ht="15.75" customHeight="1">
      <c r="A410" s="15"/>
      <c r="B410" s="15"/>
      <c r="C410" s="15"/>
      <c r="D410" s="15"/>
    </row>
    <row r="411" ht="15.75" customHeight="1">
      <c r="A411" s="15"/>
      <c r="B411" s="15"/>
      <c r="C411" s="15"/>
      <c r="D411" s="15"/>
    </row>
    <row r="412" ht="15.75" customHeight="1">
      <c r="A412" s="15"/>
      <c r="B412" s="15"/>
      <c r="C412" s="15"/>
      <c r="D412" s="15"/>
    </row>
    <row r="413" ht="15.75" customHeight="1">
      <c r="A413" s="15"/>
      <c r="B413" s="15"/>
      <c r="C413" s="15"/>
      <c r="D413" s="15"/>
    </row>
    <row r="414" ht="15.75" customHeight="1">
      <c r="A414" s="15"/>
      <c r="B414" s="15"/>
      <c r="C414" s="15"/>
      <c r="D414" s="15"/>
    </row>
    <row r="415" ht="15.75" customHeight="1">
      <c r="A415" s="15"/>
      <c r="B415" s="15"/>
      <c r="C415" s="15"/>
      <c r="D415" s="15"/>
    </row>
    <row r="416" ht="15.75" customHeight="1">
      <c r="A416" s="15"/>
      <c r="B416" s="15"/>
      <c r="C416" s="15"/>
      <c r="D416" s="15"/>
    </row>
    <row r="417" ht="15.75" customHeight="1">
      <c r="A417" s="15"/>
      <c r="B417" s="15"/>
      <c r="C417" s="15"/>
      <c r="D417" s="15"/>
    </row>
    <row r="418" ht="15.75" customHeight="1">
      <c r="A418" s="15"/>
      <c r="B418" s="15"/>
      <c r="C418" s="15"/>
      <c r="D418" s="15"/>
    </row>
    <row r="419" ht="15.75" customHeight="1">
      <c r="A419" s="15"/>
      <c r="B419" s="15"/>
      <c r="C419" s="15"/>
      <c r="D419" s="15"/>
    </row>
    <row r="420" ht="15.75" customHeight="1">
      <c r="A420" s="15"/>
      <c r="B420" s="15"/>
      <c r="C420" s="15"/>
      <c r="D420" s="15"/>
    </row>
    <row r="421" ht="15.75" customHeight="1">
      <c r="A421" s="15"/>
      <c r="B421" s="15"/>
      <c r="C421" s="15"/>
      <c r="D421" s="15"/>
    </row>
    <row r="422" ht="15.75" customHeight="1">
      <c r="A422" s="15"/>
      <c r="B422" s="15"/>
      <c r="C422" s="15"/>
      <c r="D422" s="15"/>
    </row>
    <row r="423" ht="15.75" customHeight="1">
      <c r="A423" s="15"/>
      <c r="B423" s="15"/>
      <c r="C423" s="15"/>
      <c r="D423" s="15"/>
    </row>
    <row r="424" ht="15.75" customHeight="1">
      <c r="A424" s="15"/>
      <c r="B424" s="15"/>
      <c r="C424" s="15"/>
      <c r="D424" s="15"/>
    </row>
    <row r="425" ht="15.75" customHeight="1">
      <c r="A425" s="15"/>
      <c r="B425" s="15"/>
      <c r="C425" s="15"/>
      <c r="D425" s="15"/>
    </row>
    <row r="426" ht="15.75" customHeight="1">
      <c r="A426" s="15"/>
      <c r="B426" s="15"/>
      <c r="C426" s="15"/>
      <c r="D426" s="15"/>
    </row>
    <row r="427" ht="15.75" customHeight="1">
      <c r="A427" s="15"/>
      <c r="B427" s="15"/>
      <c r="C427" s="15"/>
      <c r="D427" s="15"/>
    </row>
    <row r="428" ht="15.75" customHeight="1">
      <c r="A428" s="15"/>
      <c r="B428" s="15"/>
      <c r="C428" s="15"/>
      <c r="D428" s="15"/>
    </row>
    <row r="429" ht="15.75" customHeight="1">
      <c r="A429" s="15"/>
      <c r="B429" s="15"/>
      <c r="C429" s="15"/>
      <c r="D429" s="15"/>
    </row>
    <row r="430" ht="15.75" customHeight="1">
      <c r="A430" s="15"/>
      <c r="B430" s="15"/>
      <c r="C430" s="15"/>
      <c r="D430" s="15"/>
    </row>
    <row r="431" ht="15.75" customHeight="1">
      <c r="A431" s="15"/>
      <c r="B431" s="15"/>
      <c r="C431" s="15"/>
      <c r="D431" s="15"/>
    </row>
    <row r="432" ht="15.75" customHeight="1">
      <c r="A432" s="15"/>
      <c r="B432" s="15"/>
      <c r="C432" s="15"/>
      <c r="D432" s="15"/>
    </row>
    <row r="433" ht="15.75" customHeight="1">
      <c r="A433" s="15"/>
      <c r="B433" s="15"/>
      <c r="C433" s="15"/>
      <c r="D433" s="15"/>
    </row>
    <row r="434" ht="15.75" customHeight="1">
      <c r="A434" s="15"/>
      <c r="B434" s="15"/>
      <c r="C434" s="15"/>
      <c r="D434" s="15"/>
    </row>
    <row r="435" ht="15.75" customHeight="1">
      <c r="A435" s="15"/>
      <c r="B435" s="15"/>
      <c r="C435" s="15"/>
      <c r="D435" s="15"/>
    </row>
    <row r="436" ht="15.75" customHeight="1">
      <c r="A436" s="15"/>
      <c r="B436" s="15"/>
      <c r="C436" s="15"/>
      <c r="D436" s="15"/>
    </row>
    <row r="437" ht="15.75" customHeight="1">
      <c r="A437" s="15"/>
      <c r="B437" s="15"/>
      <c r="C437" s="15"/>
      <c r="D437" s="15"/>
    </row>
    <row r="438" ht="15.75" customHeight="1">
      <c r="A438" s="15"/>
      <c r="B438" s="15"/>
      <c r="C438" s="15"/>
      <c r="D438" s="15"/>
    </row>
    <row r="439" ht="15.75" customHeight="1">
      <c r="A439" s="15"/>
      <c r="B439" s="15"/>
      <c r="C439" s="15"/>
      <c r="D439" s="15"/>
    </row>
    <row r="440" ht="15.75" customHeight="1">
      <c r="A440" s="15"/>
      <c r="B440" s="15"/>
      <c r="C440" s="15"/>
      <c r="D440" s="15"/>
    </row>
    <row r="441" ht="15.75" customHeight="1">
      <c r="A441" s="15"/>
      <c r="B441" s="15"/>
      <c r="C441" s="15"/>
      <c r="D441" s="15"/>
    </row>
    <row r="442" ht="15.75" customHeight="1">
      <c r="A442" s="15"/>
      <c r="B442" s="15"/>
      <c r="C442" s="15"/>
      <c r="D442" s="15"/>
    </row>
    <row r="443" ht="15.75" customHeight="1">
      <c r="A443" s="15"/>
      <c r="B443" s="15"/>
      <c r="C443" s="15"/>
      <c r="D443" s="15"/>
    </row>
    <row r="444" ht="15.75" customHeight="1">
      <c r="A444" s="15"/>
      <c r="B444" s="15"/>
      <c r="C444" s="15"/>
      <c r="D444" s="15"/>
    </row>
    <row r="445" ht="15.75" customHeight="1">
      <c r="A445" s="15"/>
      <c r="B445" s="15"/>
      <c r="C445" s="15"/>
      <c r="D445" s="15"/>
    </row>
    <row r="446" ht="15.75" customHeight="1">
      <c r="A446" s="15"/>
      <c r="B446" s="15"/>
      <c r="C446" s="15"/>
      <c r="D446" s="15"/>
    </row>
    <row r="447" ht="15.75" customHeight="1">
      <c r="A447" s="15"/>
      <c r="B447" s="15"/>
      <c r="C447" s="15"/>
      <c r="D447" s="15"/>
    </row>
    <row r="448" ht="15.75" customHeight="1">
      <c r="A448" s="15"/>
      <c r="B448" s="15"/>
      <c r="C448" s="15"/>
      <c r="D448" s="15"/>
    </row>
    <row r="449" ht="15.75" customHeight="1">
      <c r="A449" s="15"/>
      <c r="B449" s="15"/>
      <c r="C449" s="15"/>
      <c r="D449" s="15"/>
    </row>
    <row r="450" ht="15.75" customHeight="1">
      <c r="A450" s="15"/>
      <c r="B450" s="15"/>
      <c r="C450" s="15"/>
      <c r="D450" s="15"/>
    </row>
    <row r="451" ht="15.75" customHeight="1">
      <c r="A451" s="15"/>
      <c r="B451" s="15"/>
      <c r="C451" s="15"/>
      <c r="D451" s="15"/>
    </row>
    <row r="452" ht="15.75" customHeight="1">
      <c r="A452" s="15"/>
      <c r="B452" s="15"/>
      <c r="C452" s="15"/>
      <c r="D452" s="15"/>
    </row>
    <row r="453" ht="15.75" customHeight="1">
      <c r="A453" s="15"/>
      <c r="B453" s="15"/>
      <c r="C453" s="15"/>
      <c r="D453" s="15"/>
    </row>
    <row r="454" ht="15.75" customHeight="1">
      <c r="A454" s="15"/>
      <c r="B454" s="15"/>
      <c r="C454" s="15"/>
      <c r="D454" s="15"/>
    </row>
    <row r="455" ht="15.75" customHeight="1">
      <c r="A455" s="15"/>
      <c r="B455" s="15"/>
      <c r="C455" s="15"/>
      <c r="D455" s="15"/>
    </row>
    <row r="456" ht="15.75" customHeight="1">
      <c r="A456" s="15"/>
      <c r="B456" s="15"/>
      <c r="C456" s="15"/>
      <c r="D456" s="15"/>
    </row>
    <row r="457" ht="15.75" customHeight="1">
      <c r="A457" s="15"/>
      <c r="B457" s="15"/>
      <c r="C457" s="15"/>
      <c r="D457" s="15"/>
    </row>
    <row r="458" ht="15.75" customHeight="1">
      <c r="A458" s="15"/>
      <c r="B458" s="15"/>
      <c r="C458" s="15"/>
      <c r="D458" s="15"/>
    </row>
    <row r="459" ht="15.75" customHeight="1">
      <c r="A459" s="15"/>
      <c r="B459" s="15"/>
      <c r="C459" s="15"/>
      <c r="D459" s="15"/>
    </row>
    <row r="460" ht="15.75" customHeight="1">
      <c r="A460" s="15"/>
      <c r="B460" s="15"/>
      <c r="C460" s="15"/>
      <c r="D460" s="15"/>
    </row>
    <row r="461" ht="15.75" customHeight="1">
      <c r="A461" s="15"/>
      <c r="B461" s="15"/>
      <c r="C461" s="15"/>
      <c r="D461" s="15"/>
    </row>
    <row r="462" ht="15.75" customHeight="1">
      <c r="A462" s="15"/>
      <c r="B462" s="15"/>
      <c r="C462" s="15"/>
      <c r="D462" s="15"/>
    </row>
    <row r="463" ht="15.75" customHeight="1">
      <c r="A463" s="15"/>
      <c r="B463" s="15"/>
      <c r="C463" s="15"/>
      <c r="D463" s="15"/>
    </row>
    <row r="464" ht="15.75" customHeight="1">
      <c r="A464" s="15"/>
      <c r="B464" s="15"/>
      <c r="C464" s="15"/>
      <c r="D464" s="15"/>
    </row>
    <row r="465" ht="15.75" customHeight="1">
      <c r="A465" s="15"/>
      <c r="B465" s="15"/>
      <c r="C465" s="15"/>
      <c r="D465" s="15"/>
    </row>
    <row r="466" ht="15.75" customHeight="1">
      <c r="A466" s="15"/>
      <c r="B466" s="15"/>
      <c r="C466" s="15"/>
      <c r="D466" s="15"/>
    </row>
    <row r="467" ht="15.75" customHeight="1">
      <c r="A467" s="15"/>
      <c r="B467" s="15"/>
      <c r="C467" s="15"/>
      <c r="D467" s="15"/>
    </row>
    <row r="468" ht="15.75" customHeight="1">
      <c r="A468" s="15"/>
      <c r="B468" s="15"/>
      <c r="C468" s="15"/>
      <c r="D468" s="15"/>
    </row>
    <row r="469" ht="15.75" customHeight="1">
      <c r="A469" s="15"/>
      <c r="B469" s="15"/>
      <c r="C469" s="15"/>
      <c r="D469" s="15"/>
    </row>
    <row r="470" ht="15.75" customHeight="1">
      <c r="A470" s="15"/>
      <c r="B470" s="15"/>
      <c r="C470" s="15"/>
      <c r="D470" s="15"/>
    </row>
    <row r="471" ht="15.75" customHeight="1">
      <c r="A471" s="15"/>
      <c r="B471" s="15"/>
      <c r="C471" s="15"/>
      <c r="D471" s="15"/>
    </row>
    <row r="472" ht="15.75" customHeight="1">
      <c r="A472" s="15"/>
      <c r="B472" s="15"/>
      <c r="C472" s="15"/>
      <c r="D472" s="15"/>
    </row>
    <row r="473" ht="15.75" customHeight="1">
      <c r="A473" s="15"/>
      <c r="B473" s="15"/>
      <c r="C473" s="15"/>
      <c r="D473" s="15"/>
    </row>
    <row r="474" ht="15.75" customHeight="1">
      <c r="A474" s="15"/>
      <c r="B474" s="15"/>
      <c r="C474" s="15"/>
      <c r="D474" s="15"/>
    </row>
    <row r="475" ht="15.75" customHeight="1">
      <c r="A475" s="15"/>
      <c r="B475" s="15"/>
      <c r="C475" s="15"/>
      <c r="D475" s="15"/>
    </row>
    <row r="476" ht="15.75" customHeight="1">
      <c r="A476" s="15"/>
      <c r="B476" s="15"/>
      <c r="C476" s="15"/>
      <c r="D476" s="15"/>
    </row>
    <row r="477" ht="15.75" customHeight="1">
      <c r="A477" s="15"/>
      <c r="B477" s="15"/>
      <c r="C477" s="15"/>
      <c r="D477" s="15"/>
    </row>
    <row r="478" ht="15.75" customHeight="1">
      <c r="A478" s="15"/>
      <c r="B478" s="15"/>
      <c r="C478" s="15"/>
      <c r="D478" s="15"/>
    </row>
    <row r="479" ht="15.75" customHeight="1">
      <c r="A479" s="15"/>
      <c r="B479" s="15"/>
      <c r="C479" s="15"/>
      <c r="D479" s="15"/>
    </row>
    <row r="480" ht="15.75" customHeight="1">
      <c r="A480" s="15"/>
      <c r="B480" s="15"/>
      <c r="C480" s="15"/>
      <c r="D480" s="15"/>
    </row>
    <row r="481" ht="15.75" customHeight="1">
      <c r="A481" s="15"/>
      <c r="B481" s="15"/>
      <c r="C481" s="15"/>
      <c r="D481" s="15"/>
    </row>
    <row r="482" ht="15.75" customHeight="1">
      <c r="A482" s="15"/>
      <c r="B482" s="15"/>
      <c r="C482" s="15"/>
      <c r="D482" s="15"/>
    </row>
    <row r="483" ht="15.75" customHeight="1">
      <c r="A483" s="15"/>
      <c r="B483" s="15"/>
      <c r="C483" s="15"/>
      <c r="D483" s="15"/>
    </row>
    <row r="484" ht="15.75" customHeight="1">
      <c r="A484" s="15"/>
      <c r="B484" s="15"/>
      <c r="C484" s="15"/>
      <c r="D484" s="15"/>
    </row>
    <row r="485" ht="15.75" customHeight="1">
      <c r="A485" s="15"/>
      <c r="B485" s="15"/>
      <c r="C485" s="15"/>
      <c r="D485" s="15"/>
    </row>
    <row r="486" ht="15.75" customHeight="1">
      <c r="A486" s="15"/>
      <c r="B486" s="15"/>
      <c r="C486" s="15"/>
      <c r="D486" s="15"/>
    </row>
    <row r="487" ht="15.75" customHeight="1">
      <c r="A487" s="15"/>
      <c r="B487" s="15"/>
      <c r="C487" s="15"/>
      <c r="D487" s="15"/>
    </row>
    <row r="488" ht="15.75" customHeight="1">
      <c r="A488" s="15"/>
      <c r="B488" s="15"/>
      <c r="C488" s="15"/>
      <c r="D488" s="15"/>
    </row>
    <row r="489" ht="15.75" customHeight="1">
      <c r="A489" s="15"/>
      <c r="B489" s="15"/>
      <c r="C489" s="15"/>
      <c r="D489" s="15"/>
    </row>
    <row r="490" ht="15.75" customHeight="1">
      <c r="A490" s="15"/>
      <c r="B490" s="15"/>
      <c r="C490" s="15"/>
      <c r="D490" s="15"/>
    </row>
    <row r="491" ht="15.75" customHeight="1">
      <c r="A491" s="15"/>
      <c r="B491" s="15"/>
      <c r="C491" s="15"/>
      <c r="D491" s="15"/>
    </row>
    <row r="492" ht="15.75" customHeight="1">
      <c r="A492" s="15"/>
      <c r="B492" s="15"/>
      <c r="C492" s="15"/>
      <c r="D492" s="15"/>
    </row>
    <row r="493" ht="15.75" customHeight="1">
      <c r="A493" s="15"/>
      <c r="B493" s="15"/>
      <c r="C493" s="15"/>
      <c r="D493" s="15"/>
    </row>
    <row r="494" ht="15.75" customHeight="1">
      <c r="A494" s="15"/>
      <c r="B494" s="15"/>
      <c r="C494" s="15"/>
      <c r="D494" s="15"/>
    </row>
    <row r="495" ht="15.75" customHeight="1">
      <c r="A495" s="15"/>
      <c r="B495" s="15"/>
      <c r="C495" s="15"/>
      <c r="D495" s="15"/>
    </row>
    <row r="496" ht="15.75" customHeight="1">
      <c r="A496" s="15"/>
      <c r="B496" s="15"/>
      <c r="C496" s="15"/>
      <c r="D496" s="15"/>
    </row>
    <row r="497" ht="15.75" customHeight="1">
      <c r="A497" s="15"/>
      <c r="B497" s="15"/>
      <c r="C497" s="15"/>
      <c r="D497" s="15"/>
    </row>
    <row r="498" ht="15.75" customHeight="1">
      <c r="A498" s="15"/>
      <c r="B498" s="15"/>
      <c r="C498" s="15"/>
      <c r="D498" s="15"/>
    </row>
    <row r="499" ht="15.75" customHeight="1">
      <c r="A499" s="15"/>
      <c r="B499" s="15"/>
      <c r="C499" s="15"/>
      <c r="D499" s="15"/>
    </row>
    <row r="500" ht="15.75" customHeight="1">
      <c r="A500" s="15"/>
      <c r="B500" s="15"/>
      <c r="C500" s="15"/>
      <c r="D500" s="15"/>
    </row>
    <row r="501" ht="15.75" customHeight="1">
      <c r="A501" s="15"/>
      <c r="B501" s="15"/>
      <c r="C501" s="15"/>
      <c r="D501" s="15"/>
    </row>
    <row r="502" ht="15.75" customHeight="1">
      <c r="A502" s="15"/>
      <c r="B502" s="15"/>
      <c r="C502" s="15"/>
      <c r="D502" s="15"/>
    </row>
    <row r="503" ht="15.75" customHeight="1">
      <c r="A503" s="15"/>
      <c r="B503" s="15"/>
      <c r="C503" s="15"/>
      <c r="D503" s="15"/>
    </row>
    <row r="504" ht="15.75" customHeight="1">
      <c r="A504" s="15"/>
      <c r="B504" s="15"/>
      <c r="C504" s="15"/>
      <c r="D504" s="15"/>
    </row>
    <row r="505" ht="15.75" customHeight="1">
      <c r="A505" s="15"/>
      <c r="B505" s="15"/>
      <c r="C505" s="15"/>
      <c r="D505" s="15"/>
    </row>
    <row r="506" ht="15.75" customHeight="1">
      <c r="A506" s="15"/>
      <c r="B506" s="15"/>
      <c r="C506" s="15"/>
      <c r="D506" s="15"/>
    </row>
    <row r="507" ht="15.75" customHeight="1">
      <c r="A507" s="15"/>
      <c r="B507" s="15"/>
      <c r="C507" s="15"/>
      <c r="D507" s="15"/>
    </row>
    <row r="508" ht="15.75" customHeight="1">
      <c r="A508" s="15"/>
      <c r="B508" s="15"/>
      <c r="C508" s="15"/>
      <c r="D508" s="15"/>
    </row>
    <row r="509" ht="15.75" customHeight="1">
      <c r="A509" s="15"/>
      <c r="B509" s="15"/>
      <c r="C509" s="15"/>
      <c r="D509" s="15"/>
    </row>
    <row r="510" ht="15.75" customHeight="1">
      <c r="A510" s="15"/>
      <c r="B510" s="15"/>
      <c r="C510" s="15"/>
      <c r="D510" s="15"/>
    </row>
    <row r="511" ht="15.75" customHeight="1">
      <c r="A511" s="15"/>
      <c r="B511" s="15"/>
      <c r="C511" s="15"/>
      <c r="D511" s="15"/>
    </row>
    <row r="512" ht="15.75" customHeight="1">
      <c r="A512" s="15"/>
      <c r="B512" s="15"/>
      <c r="C512" s="15"/>
      <c r="D512" s="15"/>
    </row>
    <row r="513" ht="15.75" customHeight="1">
      <c r="A513" s="15"/>
      <c r="B513" s="15"/>
      <c r="C513" s="15"/>
      <c r="D513" s="15"/>
    </row>
    <row r="514" ht="15.75" customHeight="1">
      <c r="A514" s="15"/>
      <c r="B514" s="15"/>
      <c r="C514" s="15"/>
      <c r="D514" s="15"/>
    </row>
    <row r="515" ht="15.75" customHeight="1">
      <c r="A515" s="15"/>
      <c r="B515" s="15"/>
      <c r="C515" s="15"/>
      <c r="D515" s="15"/>
    </row>
    <row r="516" ht="15.75" customHeight="1">
      <c r="A516" s="15"/>
      <c r="B516" s="15"/>
      <c r="C516" s="15"/>
      <c r="D516" s="15"/>
    </row>
    <row r="517" ht="15.75" customHeight="1">
      <c r="A517" s="15"/>
      <c r="B517" s="15"/>
      <c r="C517" s="15"/>
      <c r="D517" s="15"/>
    </row>
    <row r="518" ht="15.75" customHeight="1">
      <c r="A518" s="15"/>
      <c r="B518" s="15"/>
      <c r="C518" s="15"/>
      <c r="D518" s="15"/>
    </row>
    <row r="519" ht="15.75" customHeight="1">
      <c r="A519" s="15"/>
      <c r="B519" s="15"/>
      <c r="C519" s="15"/>
      <c r="D519" s="15"/>
    </row>
    <row r="520" ht="15.75" customHeight="1">
      <c r="A520" s="15"/>
      <c r="B520" s="15"/>
      <c r="C520" s="15"/>
      <c r="D520" s="15"/>
    </row>
    <row r="521" ht="15.75" customHeight="1">
      <c r="A521" s="15"/>
      <c r="B521" s="15"/>
      <c r="C521" s="15"/>
      <c r="D521" s="15"/>
    </row>
    <row r="522" ht="15.75" customHeight="1">
      <c r="A522" s="15"/>
      <c r="B522" s="15"/>
      <c r="C522" s="15"/>
      <c r="D522" s="15"/>
    </row>
    <row r="523" ht="15.75" customHeight="1">
      <c r="A523" s="15"/>
      <c r="B523" s="15"/>
      <c r="C523" s="15"/>
      <c r="D523" s="15"/>
    </row>
    <row r="524" ht="15.75" customHeight="1">
      <c r="A524" s="15"/>
      <c r="B524" s="15"/>
      <c r="C524" s="15"/>
      <c r="D524" s="15"/>
    </row>
    <row r="525" ht="15.75" customHeight="1">
      <c r="A525" s="15"/>
      <c r="B525" s="15"/>
      <c r="C525" s="15"/>
      <c r="D525" s="15"/>
    </row>
    <row r="526" ht="15.75" customHeight="1">
      <c r="A526" s="15"/>
      <c r="B526" s="15"/>
      <c r="C526" s="15"/>
      <c r="D526" s="15"/>
    </row>
    <row r="527" ht="15.75" customHeight="1">
      <c r="A527" s="15"/>
      <c r="B527" s="15"/>
      <c r="C527" s="15"/>
      <c r="D527" s="15"/>
    </row>
    <row r="528" ht="15.75" customHeight="1">
      <c r="A528" s="15"/>
      <c r="B528" s="15"/>
      <c r="C528" s="15"/>
      <c r="D528" s="15"/>
    </row>
    <row r="529" ht="15.75" customHeight="1">
      <c r="A529" s="15"/>
      <c r="B529" s="15"/>
      <c r="C529" s="15"/>
      <c r="D529" s="15"/>
    </row>
    <row r="530" ht="15.75" customHeight="1">
      <c r="A530" s="15"/>
      <c r="B530" s="15"/>
      <c r="C530" s="15"/>
      <c r="D530" s="15"/>
    </row>
    <row r="531" ht="15.75" customHeight="1">
      <c r="A531" s="15"/>
      <c r="B531" s="15"/>
      <c r="C531" s="15"/>
      <c r="D531" s="15"/>
    </row>
    <row r="532" ht="15.75" customHeight="1">
      <c r="A532" s="15"/>
      <c r="B532" s="15"/>
      <c r="C532" s="15"/>
      <c r="D532" s="15"/>
    </row>
    <row r="533" ht="15.75" customHeight="1">
      <c r="A533" s="15"/>
      <c r="B533" s="15"/>
      <c r="C533" s="15"/>
      <c r="D533" s="15"/>
    </row>
    <row r="534" ht="15.75" customHeight="1">
      <c r="A534" s="15"/>
      <c r="B534" s="15"/>
      <c r="C534" s="15"/>
      <c r="D534" s="15"/>
    </row>
    <row r="535" ht="15.75" customHeight="1">
      <c r="A535" s="15"/>
      <c r="B535" s="15"/>
      <c r="C535" s="15"/>
      <c r="D535" s="15"/>
    </row>
    <row r="536" ht="15.75" customHeight="1">
      <c r="A536" s="15"/>
      <c r="B536" s="15"/>
      <c r="C536" s="15"/>
      <c r="D536" s="15"/>
    </row>
    <row r="537" ht="15.75" customHeight="1">
      <c r="A537" s="15"/>
      <c r="B537" s="15"/>
      <c r="C537" s="15"/>
      <c r="D537" s="15"/>
    </row>
    <row r="538" ht="15.75" customHeight="1">
      <c r="A538" s="15"/>
      <c r="B538" s="15"/>
      <c r="C538" s="15"/>
      <c r="D538" s="15"/>
    </row>
    <row r="539" ht="15.75" customHeight="1">
      <c r="A539" s="15"/>
      <c r="B539" s="15"/>
      <c r="C539" s="15"/>
      <c r="D539" s="15"/>
    </row>
    <row r="540" ht="15.75" customHeight="1">
      <c r="A540" s="15"/>
      <c r="B540" s="15"/>
      <c r="C540" s="15"/>
      <c r="D540" s="15"/>
    </row>
    <row r="541" ht="15.75" customHeight="1">
      <c r="A541" s="15"/>
      <c r="B541" s="15"/>
      <c r="C541" s="15"/>
      <c r="D541" s="15"/>
    </row>
    <row r="542" ht="15.75" customHeight="1">
      <c r="A542" s="15"/>
      <c r="B542" s="15"/>
      <c r="C542" s="15"/>
      <c r="D542" s="15"/>
    </row>
    <row r="543" ht="15.75" customHeight="1">
      <c r="A543" s="15"/>
      <c r="B543" s="15"/>
      <c r="C543" s="15"/>
      <c r="D543" s="15"/>
    </row>
    <row r="544" ht="15.75" customHeight="1">
      <c r="A544" s="15"/>
      <c r="B544" s="15"/>
      <c r="C544" s="15"/>
      <c r="D544" s="15"/>
    </row>
    <row r="545" ht="15.75" customHeight="1">
      <c r="A545" s="15"/>
      <c r="B545" s="15"/>
      <c r="C545" s="15"/>
      <c r="D545" s="15"/>
    </row>
    <row r="546" ht="15.75" customHeight="1">
      <c r="A546" s="15"/>
      <c r="B546" s="15"/>
      <c r="C546" s="15"/>
      <c r="D546" s="15"/>
    </row>
    <row r="547" ht="15.75" customHeight="1">
      <c r="A547" s="15"/>
      <c r="B547" s="15"/>
      <c r="C547" s="15"/>
      <c r="D547" s="15"/>
    </row>
    <row r="548" ht="15.75" customHeight="1">
      <c r="A548" s="15"/>
      <c r="B548" s="15"/>
      <c r="C548" s="15"/>
      <c r="D548" s="15"/>
    </row>
    <row r="549" ht="15.75" customHeight="1">
      <c r="A549" s="15"/>
      <c r="B549" s="15"/>
      <c r="C549" s="15"/>
      <c r="D549" s="15"/>
    </row>
    <row r="550" ht="15.75" customHeight="1">
      <c r="A550" s="15"/>
      <c r="B550" s="15"/>
      <c r="C550" s="15"/>
      <c r="D550" s="15"/>
    </row>
    <row r="551" ht="15.75" customHeight="1">
      <c r="A551" s="15"/>
      <c r="B551" s="15"/>
      <c r="C551" s="15"/>
      <c r="D551" s="15"/>
    </row>
    <row r="552" ht="15.75" customHeight="1">
      <c r="A552" s="15"/>
      <c r="B552" s="15"/>
      <c r="C552" s="15"/>
      <c r="D552" s="15"/>
    </row>
    <row r="553" ht="15.75" customHeight="1">
      <c r="A553" s="15"/>
      <c r="B553" s="15"/>
      <c r="C553" s="15"/>
      <c r="D553" s="15"/>
    </row>
    <row r="554" ht="15.75" customHeight="1">
      <c r="A554" s="15"/>
      <c r="B554" s="15"/>
      <c r="C554" s="15"/>
      <c r="D554" s="15"/>
    </row>
    <row r="555" ht="15.75" customHeight="1">
      <c r="A555" s="15"/>
      <c r="B555" s="15"/>
      <c r="C555" s="15"/>
      <c r="D555" s="15"/>
    </row>
    <row r="556" ht="15.75" customHeight="1">
      <c r="A556" s="15"/>
      <c r="B556" s="15"/>
      <c r="C556" s="15"/>
      <c r="D556" s="15"/>
    </row>
    <row r="557" ht="15.75" customHeight="1">
      <c r="A557" s="15"/>
      <c r="B557" s="15"/>
      <c r="C557" s="15"/>
      <c r="D557" s="15"/>
    </row>
    <row r="558" ht="15.75" customHeight="1">
      <c r="A558" s="15"/>
      <c r="B558" s="15"/>
      <c r="C558" s="15"/>
      <c r="D558" s="15"/>
    </row>
    <row r="559" ht="15.75" customHeight="1">
      <c r="A559" s="15"/>
      <c r="B559" s="15"/>
      <c r="C559" s="15"/>
      <c r="D559" s="15"/>
    </row>
    <row r="560" ht="15.75" customHeight="1">
      <c r="A560" s="15"/>
      <c r="B560" s="15"/>
      <c r="C560" s="15"/>
      <c r="D560" s="15"/>
    </row>
    <row r="561" ht="15.75" customHeight="1">
      <c r="A561" s="15"/>
      <c r="B561" s="15"/>
      <c r="C561" s="15"/>
      <c r="D561" s="15"/>
    </row>
    <row r="562" ht="15.75" customHeight="1">
      <c r="A562" s="15"/>
      <c r="B562" s="15"/>
      <c r="C562" s="15"/>
      <c r="D562" s="15"/>
    </row>
    <row r="563" ht="15.75" customHeight="1">
      <c r="A563" s="15"/>
      <c r="B563" s="15"/>
      <c r="C563" s="15"/>
      <c r="D563" s="15"/>
    </row>
    <row r="564" ht="15.75" customHeight="1">
      <c r="A564" s="15"/>
      <c r="B564" s="15"/>
      <c r="C564" s="15"/>
      <c r="D564" s="15"/>
    </row>
    <row r="565" ht="15.75" customHeight="1">
      <c r="A565" s="15"/>
      <c r="B565" s="15"/>
      <c r="C565" s="15"/>
      <c r="D565" s="15"/>
    </row>
    <row r="566" ht="15.75" customHeight="1">
      <c r="A566" s="15"/>
      <c r="B566" s="15"/>
      <c r="C566" s="15"/>
      <c r="D566" s="15"/>
    </row>
    <row r="567" ht="15.75" customHeight="1">
      <c r="A567" s="15"/>
      <c r="B567" s="15"/>
      <c r="C567" s="15"/>
      <c r="D567" s="15"/>
    </row>
    <row r="568" ht="15.75" customHeight="1">
      <c r="A568" s="15"/>
      <c r="B568" s="15"/>
      <c r="C568" s="15"/>
      <c r="D568" s="15"/>
    </row>
    <row r="569" ht="15.75" customHeight="1">
      <c r="A569" s="15"/>
      <c r="B569" s="15"/>
      <c r="C569" s="15"/>
      <c r="D569" s="15"/>
    </row>
    <row r="570" ht="15.75" customHeight="1">
      <c r="A570" s="15"/>
      <c r="B570" s="15"/>
      <c r="C570" s="15"/>
      <c r="D570" s="15"/>
    </row>
    <row r="571" ht="15.75" customHeight="1">
      <c r="A571" s="15"/>
      <c r="B571" s="15"/>
      <c r="C571" s="15"/>
      <c r="D571" s="15"/>
    </row>
    <row r="572" ht="15.75" customHeight="1">
      <c r="A572" s="15"/>
      <c r="B572" s="15"/>
      <c r="C572" s="15"/>
      <c r="D572" s="15"/>
    </row>
    <row r="573" ht="15.75" customHeight="1">
      <c r="A573" s="15"/>
      <c r="B573" s="15"/>
      <c r="C573" s="15"/>
      <c r="D573" s="15"/>
    </row>
    <row r="574" ht="15.75" customHeight="1">
      <c r="A574" s="15"/>
      <c r="B574" s="15"/>
      <c r="C574" s="15"/>
      <c r="D574" s="15"/>
    </row>
    <row r="575" ht="15.75" customHeight="1">
      <c r="A575" s="15"/>
      <c r="B575" s="15"/>
      <c r="C575" s="15"/>
      <c r="D575" s="15"/>
    </row>
    <row r="576" ht="15.75" customHeight="1">
      <c r="A576" s="15"/>
      <c r="B576" s="15"/>
      <c r="C576" s="15"/>
      <c r="D576" s="15"/>
    </row>
    <row r="577" ht="15.75" customHeight="1">
      <c r="A577" s="15"/>
      <c r="B577" s="15"/>
      <c r="C577" s="15"/>
      <c r="D577" s="15"/>
    </row>
    <row r="578" ht="15.75" customHeight="1">
      <c r="A578" s="15"/>
      <c r="B578" s="15"/>
      <c r="C578" s="15"/>
      <c r="D578" s="15"/>
    </row>
    <row r="579" ht="15.75" customHeight="1">
      <c r="A579" s="15"/>
      <c r="B579" s="15"/>
      <c r="C579" s="15"/>
      <c r="D579" s="15"/>
    </row>
    <row r="580" ht="15.75" customHeight="1">
      <c r="A580" s="15"/>
      <c r="B580" s="15"/>
      <c r="C580" s="15"/>
      <c r="D580" s="15"/>
    </row>
    <row r="581" ht="15.75" customHeight="1">
      <c r="A581" s="15"/>
      <c r="B581" s="15"/>
      <c r="C581" s="15"/>
      <c r="D581" s="15"/>
    </row>
    <row r="582" ht="15.75" customHeight="1">
      <c r="A582" s="15"/>
      <c r="B582" s="15"/>
      <c r="C582" s="15"/>
      <c r="D582" s="15"/>
    </row>
    <row r="583" ht="15.75" customHeight="1">
      <c r="A583" s="15"/>
      <c r="B583" s="15"/>
      <c r="C583" s="15"/>
      <c r="D583" s="15"/>
    </row>
    <row r="584" ht="15.75" customHeight="1">
      <c r="A584" s="15"/>
      <c r="B584" s="15"/>
      <c r="C584" s="15"/>
      <c r="D584" s="15"/>
    </row>
    <row r="585" ht="15.75" customHeight="1">
      <c r="A585" s="15"/>
      <c r="B585" s="15"/>
      <c r="C585" s="15"/>
      <c r="D585" s="15"/>
    </row>
    <row r="586" ht="15.75" customHeight="1">
      <c r="A586" s="15"/>
      <c r="B586" s="15"/>
      <c r="C586" s="15"/>
      <c r="D586" s="15"/>
    </row>
    <row r="587" ht="15.75" customHeight="1">
      <c r="A587" s="15"/>
      <c r="B587" s="15"/>
      <c r="C587" s="15"/>
      <c r="D587" s="15"/>
    </row>
    <row r="588" ht="15.75" customHeight="1">
      <c r="A588" s="15"/>
      <c r="B588" s="15"/>
      <c r="C588" s="15"/>
      <c r="D588" s="15"/>
    </row>
    <row r="589" ht="15.75" customHeight="1">
      <c r="A589" s="15"/>
      <c r="B589" s="15"/>
      <c r="C589" s="15"/>
      <c r="D589" s="15"/>
    </row>
    <row r="590" ht="15.75" customHeight="1">
      <c r="A590" s="15"/>
      <c r="B590" s="15"/>
      <c r="C590" s="15"/>
      <c r="D590" s="15"/>
    </row>
    <row r="591" ht="15.75" customHeight="1">
      <c r="A591" s="15"/>
      <c r="B591" s="15"/>
      <c r="C591" s="15"/>
      <c r="D591" s="15"/>
    </row>
    <row r="592" ht="15.75" customHeight="1">
      <c r="A592" s="15"/>
      <c r="B592" s="15"/>
      <c r="C592" s="15"/>
      <c r="D592" s="15"/>
    </row>
    <row r="593" ht="15.75" customHeight="1">
      <c r="A593" s="15"/>
      <c r="B593" s="15"/>
      <c r="C593" s="15"/>
      <c r="D593" s="15"/>
    </row>
    <row r="594" ht="15.75" customHeight="1">
      <c r="A594" s="15"/>
      <c r="B594" s="15"/>
      <c r="C594" s="15"/>
      <c r="D594" s="15"/>
    </row>
    <row r="595" ht="15.75" customHeight="1">
      <c r="A595" s="15"/>
      <c r="B595" s="15"/>
      <c r="C595" s="15"/>
      <c r="D595" s="15"/>
    </row>
    <row r="596" ht="15.75" customHeight="1">
      <c r="A596" s="15"/>
      <c r="B596" s="15"/>
      <c r="C596" s="15"/>
      <c r="D596" s="15"/>
    </row>
    <row r="597" ht="15.75" customHeight="1">
      <c r="A597" s="15"/>
      <c r="B597" s="15"/>
      <c r="C597" s="15"/>
      <c r="D597" s="15"/>
    </row>
    <row r="598" ht="15.75" customHeight="1">
      <c r="A598" s="15"/>
      <c r="B598" s="15"/>
      <c r="C598" s="15"/>
      <c r="D598" s="15"/>
    </row>
    <row r="599" ht="15.75" customHeight="1">
      <c r="A599" s="15"/>
      <c r="B599" s="15"/>
      <c r="C599" s="15"/>
      <c r="D599" s="15"/>
    </row>
    <row r="600" ht="15.75" customHeight="1">
      <c r="A600" s="15"/>
      <c r="B600" s="15"/>
      <c r="C600" s="15"/>
      <c r="D600" s="15"/>
    </row>
    <row r="601" ht="15.75" customHeight="1">
      <c r="A601" s="15"/>
      <c r="B601" s="15"/>
      <c r="C601" s="15"/>
      <c r="D601" s="15"/>
    </row>
    <row r="602" ht="15.75" customHeight="1">
      <c r="A602" s="15"/>
      <c r="B602" s="15"/>
      <c r="C602" s="15"/>
      <c r="D602" s="15"/>
    </row>
    <row r="603" ht="15.75" customHeight="1">
      <c r="A603" s="15"/>
      <c r="B603" s="15"/>
      <c r="C603" s="15"/>
      <c r="D603" s="15"/>
    </row>
    <row r="604" ht="15.75" customHeight="1">
      <c r="A604" s="15"/>
      <c r="B604" s="15"/>
      <c r="C604" s="15"/>
      <c r="D604" s="15"/>
    </row>
    <row r="605" ht="15.75" customHeight="1">
      <c r="A605" s="15"/>
      <c r="B605" s="15"/>
      <c r="C605" s="15"/>
      <c r="D605" s="15"/>
    </row>
    <row r="606" ht="15.75" customHeight="1">
      <c r="A606" s="15"/>
      <c r="B606" s="15"/>
      <c r="C606" s="15"/>
      <c r="D606" s="15"/>
    </row>
    <row r="607" ht="15.75" customHeight="1">
      <c r="A607" s="15"/>
      <c r="B607" s="15"/>
      <c r="C607" s="15"/>
      <c r="D607" s="15"/>
    </row>
    <row r="608" ht="15.75" customHeight="1">
      <c r="A608" s="15"/>
      <c r="B608" s="15"/>
      <c r="C608" s="15"/>
      <c r="D608" s="15"/>
    </row>
    <row r="609" ht="15.75" customHeight="1">
      <c r="A609" s="15"/>
      <c r="B609" s="15"/>
      <c r="C609" s="15"/>
      <c r="D609" s="15"/>
    </row>
    <row r="610" ht="15.75" customHeight="1">
      <c r="A610" s="15"/>
      <c r="B610" s="15"/>
      <c r="C610" s="15"/>
      <c r="D610" s="15"/>
    </row>
    <row r="611" ht="15.75" customHeight="1">
      <c r="A611" s="15"/>
      <c r="B611" s="15"/>
      <c r="C611" s="15"/>
      <c r="D611" s="15"/>
    </row>
    <row r="612" ht="15.75" customHeight="1">
      <c r="A612" s="15"/>
      <c r="B612" s="15"/>
      <c r="C612" s="15"/>
      <c r="D612" s="15"/>
    </row>
    <row r="613" ht="15.75" customHeight="1">
      <c r="A613" s="15"/>
      <c r="B613" s="15"/>
      <c r="C613" s="15"/>
      <c r="D613" s="15"/>
    </row>
    <row r="614" ht="15.75" customHeight="1">
      <c r="A614" s="15"/>
      <c r="B614" s="15"/>
      <c r="C614" s="15"/>
      <c r="D614" s="15"/>
    </row>
    <row r="615" ht="15.75" customHeight="1">
      <c r="A615" s="15"/>
      <c r="B615" s="15"/>
      <c r="C615" s="15"/>
      <c r="D615" s="15"/>
    </row>
    <row r="616" ht="15.75" customHeight="1">
      <c r="A616" s="15"/>
      <c r="B616" s="15"/>
      <c r="C616" s="15"/>
      <c r="D616" s="15"/>
    </row>
    <row r="617" ht="15.75" customHeight="1">
      <c r="A617" s="15"/>
      <c r="B617" s="15"/>
      <c r="C617" s="15"/>
      <c r="D617" s="15"/>
    </row>
    <row r="618" ht="15.75" customHeight="1">
      <c r="A618" s="15"/>
      <c r="B618" s="15"/>
      <c r="C618" s="15"/>
      <c r="D618" s="15"/>
    </row>
    <row r="619" ht="15.75" customHeight="1">
      <c r="A619" s="15"/>
      <c r="B619" s="15"/>
      <c r="C619" s="15"/>
      <c r="D619" s="15"/>
    </row>
    <row r="620" ht="15.75" customHeight="1">
      <c r="A620" s="15"/>
      <c r="B620" s="15"/>
      <c r="C620" s="15"/>
      <c r="D620" s="15"/>
    </row>
    <row r="621" ht="15.75" customHeight="1">
      <c r="A621" s="15"/>
      <c r="B621" s="15"/>
      <c r="C621" s="15"/>
      <c r="D621" s="15"/>
    </row>
    <row r="622" ht="15.75" customHeight="1">
      <c r="A622" s="15"/>
      <c r="B622" s="15"/>
      <c r="C622" s="15"/>
      <c r="D622" s="15"/>
    </row>
    <row r="623" ht="15.75" customHeight="1">
      <c r="A623" s="15"/>
      <c r="B623" s="15"/>
      <c r="C623" s="15"/>
      <c r="D623" s="15"/>
    </row>
    <row r="624" ht="15.75" customHeight="1">
      <c r="A624" s="15"/>
      <c r="B624" s="15"/>
      <c r="C624" s="15"/>
      <c r="D624" s="15"/>
    </row>
    <row r="625" ht="15.75" customHeight="1">
      <c r="A625" s="15"/>
      <c r="B625" s="15"/>
      <c r="C625" s="15"/>
      <c r="D625" s="15"/>
    </row>
    <row r="626" ht="15.75" customHeight="1">
      <c r="A626" s="15"/>
      <c r="B626" s="15"/>
      <c r="C626" s="15"/>
      <c r="D626" s="15"/>
    </row>
    <row r="627" ht="15.75" customHeight="1">
      <c r="A627" s="15"/>
      <c r="B627" s="15"/>
      <c r="C627" s="15"/>
      <c r="D627" s="15"/>
    </row>
    <row r="628" ht="15.75" customHeight="1">
      <c r="A628" s="15"/>
      <c r="B628" s="15"/>
      <c r="C628" s="15"/>
      <c r="D628" s="15"/>
    </row>
    <row r="629" ht="15.75" customHeight="1">
      <c r="A629" s="15"/>
      <c r="B629" s="15"/>
      <c r="C629" s="15"/>
      <c r="D629" s="15"/>
    </row>
    <row r="630" ht="15.75" customHeight="1">
      <c r="A630" s="15"/>
      <c r="B630" s="15"/>
      <c r="C630" s="15"/>
      <c r="D630" s="15"/>
    </row>
    <row r="631" ht="15.75" customHeight="1">
      <c r="A631" s="15"/>
      <c r="B631" s="15"/>
      <c r="C631" s="15"/>
      <c r="D631" s="15"/>
    </row>
    <row r="632" ht="15.75" customHeight="1">
      <c r="A632" s="15"/>
      <c r="B632" s="15"/>
      <c r="C632" s="15"/>
      <c r="D632" s="15"/>
    </row>
    <row r="633" ht="15.75" customHeight="1">
      <c r="A633" s="15"/>
      <c r="B633" s="15"/>
      <c r="C633" s="15"/>
      <c r="D633" s="15"/>
    </row>
    <row r="634" ht="15.75" customHeight="1">
      <c r="A634" s="15"/>
      <c r="B634" s="15"/>
      <c r="C634" s="15"/>
      <c r="D634" s="15"/>
    </row>
    <row r="635" ht="15.75" customHeight="1">
      <c r="A635" s="15"/>
      <c r="B635" s="15"/>
      <c r="C635" s="15"/>
      <c r="D635" s="15"/>
    </row>
    <row r="636" ht="15.75" customHeight="1">
      <c r="A636" s="15"/>
      <c r="B636" s="15"/>
      <c r="C636" s="15"/>
      <c r="D636" s="15"/>
    </row>
    <row r="637" ht="15.75" customHeight="1">
      <c r="A637" s="15"/>
      <c r="B637" s="15"/>
      <c r="C637" s="15"/>
      <c r="D637" s="15"/>
    </row>
    <row r="638" ht="15.75" customHeight="1">
      <c r="A638" s="15"/>
      <c r="B638" s="15"/>
      <c r="C638" s="15"/>
      <c r="D638" s="15"/>
    </row>
    <row r="639" ht="15.75" customHeight="1">
      <c r="A639" s="15"/>
      <c r="B639" s="15"/>
      <c r="C639" s="15"/>
      <c r="D639" s="15"/>
    </row>
    <row r="640" ht="15.75" customHeight="1">
      <c r="A640" s="15"/>
      <c r="B640" s="15"/>
      <c r="C640" s="15"/>
      <c r="D640" s="15"/>
    </row>
    <row r="641" ht="15.75" customHeight="1">
      <c r="A641" s="15"/>
      <c r="B641" s="15"/>
      <c r="C641" s="15"/>
      <c r="D641" s="15"/>
    </row>
    <row r="642" ht="15.75" customHeight="1">
      <c r="A642" s="15"/>
      <c r="B642" s="15"/>
      <c r="C642" s="15"/>
      <c r="D642" s="15"/>
    </row>
    <row r="643" ht="15.75" customHeight="1">
      <c r="A643" s="15"/>
      <c r="B643" s="15"/>
      <c r="C643" s="15"/>
      <c r="D643" s="15"/>
    </row>
    <row r="644" ht="15.75" customHeight="1">
      <c r="A644" s="15"/>
      <c r="B644" s="15"/>
      <c r="C644" s="15"/>
      <c r="D644" s="15"/>
    </row>
    <row r="645" ht="15.75" customHeight="1">
      <c r="A645" s="15"/>
      <c r="B645" s="15"/>
      <c r="C645" s="15"/>
      <c r="D645" s="15"/>
    </row>
    <row r="646" ht="15.75" customHeight="1">
      <c r="A646" s="15"/>
      <c r="B646" s="15"/>
      <c r="C646" s="15"/>
      <c r="D646" s="15"/>
    </row>
    <row r="647" ht="15.75" customHeight="1">
      <c r="A647" s="15"/>
      <c r="B647" s="15"/>
      <c r="C647" s="15"/>
      <c r="D647" s="15"/>
    </row>
    <row r="648" ht="15.75" customHeight="1">
      <c r="A648" s="15"/>
      <c r="B648" s="15"/>
      <c r="C648" s="15"/>
      <c r="D648" s="15"/>
    </row>
    <row r="649" ht="15.75" customHeight="1">
      <c r="A649" s="15"/>
      <c r="B649" s="15"/>
      <c r="C649" s="15"/>
      <c r="D649" s="15"/>
    </row>
    <row r="650" ht="15.75" customHeight="1">
      <c r="A650" s="15"/>
      <c r="B650" s="15"/>
      <c r="C650" s="15"/>
      <c r="D650" s="15"/>
    </row>
    <row r="651" ht="15.75" customHeight="1">
      <c r="A651" s="15"/>
      <c r="B651" s="15"/>
      <c r="C651" s="15"/>
      <c r="D651" s="15"/>
    </row>
    <row r="652" ht="15.75" customHeight="1">
      <c r="A652" s="15"/>
      <c r="B652" s="15"/>
      <c r="C652" s="15"/>
      <c r="D652" s="15"/>
    </row>
    <row r="653" ht="15.75" customHeight="1">
      <c r="A653" s="15"/>
      <c r="B653" s="15"/>
      <c r="C653" s="15"/>
      <c r="D653" s="15"/>
    </row>
    <row r="654" ht="15.75" customHeight="1">
      <c r="A654" s="15"/>
      <c r="B654" s="15"/>
      <c r="C654" s="15"/>
      <c r="D654" s="15"/>
    </row>
    <row r="655" ht="15.75" customHeight="1">
      <c r="A655" s="15"/>
      <c r="B655" s="15"/>
      <c r="C655" s="15"/>
      <c r="D655" s="15"/>
    </row>
    <row r="656" ht="15.75" customHeight="1">
      <c r="A656" s="15"/>
      <c r="B656" s="15"/>
      <c r="C656" s="15"/>
      <c r="D656" s="15"/>
    </row>
    <row r="657" ht="15.75" customHeight="1">
      <c r="A657" s="15"/>
      <c r="B657" s="15"/>
      <c r="C657" s="15"/>
      <c r="D657" s="15"/>
    </row>
    <row r="658" ht="15.75" customHeight="1">
      <c r="A658" s="15"/>
      <c r="B658" s="15"/>
      <c r="C658" s="15"/>
      <c r="D658" s="15"/>
    </row>
    <row r="659" ht="15.75" customHeight="1">
      <c r="A659" s="15"/>
      <c r="B659" s="15"/>
      <c r="C659" s="15"/>
      <c r="D659" s="15"/>
    </row>
    <row r="660" ht="15.75" customHeight="1">
      <c r="A660" s="15"/>
      <c r="B660" s="15"/>
      <c r="C660" s="15"/>
      <c r="D660" s="15"/>
    </row>
    <row r="661" ht="15.75" customHeight="1">
      <c r="A661" s="15"/>
      <c r="B661" s="15"/>
      <c r="C661" s="15"/>
      <c r="D661" s="15"/>
    </row>
    <row r="662" ht="15.75" customHeight="1">
      <c r="A662" s="15"/>
      <c r="B662" s="15"/>
      <c r="C662" s="15"/>
      <c r="D662" s="15"/>
    </row>
    <row r="663" ht="15.75" customHeight="1">
      <c r="A663" s="15"/>
      <c r="B663" s="15"/>
      <c r="C663" s="15"/>
      <c r="D663" s="15"/>
    </row>
    <row r="664" ht="15.75" customHeight="1">
      <c r="A664" s="15"/>
      <c r="B664" s="15"/>
      <c r="C664" s="15"/>
      <c r="D664" s="15"/>
    </row>
    <row r="665" ht="15.75" customHeight="1">
      <c r="A665" s="15"/>
      <c r="B665" s="15"/>
      <c r="C665" s="15"/>
      <c r="D665" s="15"/>
    </row>
    <row r="666" ht="15.75" customHeight="1">
      <c r="A666" s="15"/>
      <c r="B666" s="15"/>
      <c r="C666" s="15"/>
      <c r="D666" s="15"/>
    </row>
    <row r="667" ht="15.75" customHeight="1">
      <c r="A667" s="15"/>
      <c r="B667" s="15"/>
      <c r="C667" s="15"/>
      <c r="D667" s="15"/>
    </row>
    <row r="668" ht="15.75" customHeight="1">
      <c r="A668" s="15"/>
      <c r="B668" s="15"/>
      <c r="C668" s="15"/>
      <c r="D668" s="15"/>
    </row>
    <row r="669" ht="15.75" customHeight="1">
      <c r="A669" s="15"/>
      <c r="B669" s="15"/>
      <c r="C669" s="15"/>
      <c r="D669" s="15"/>
    </row>
    <row r="670" ht="15.75" customHeight="1">
      <c r="A670" s="15"/>
      <c r="B670" s="15"/>
      <c r="C670" s="15"/>
      <c r="D670" s="15"/>
    </row>
    <row r="671" ht="15.75" customHeight="1">
      <c r="A671" s="15"/>
      <c r="B671" s="15"/>
      <c r="C671" s="15"/>
      <c r="D671" s="15"/>
    </row>
    <row r="672" ht="15.75" customHeight="1">
      <c r="A672" s="15"/>
      <c r="B672" s="15"/>
      <c r="C672" s="15"/>
      <c r="D672" s="15"/>
    </row>
    <row r="673" ht="15.75" customHeight="1">
      <c r="A673" s="15"/>
      <c r="B673" s="15"/>
      <c r="C673" s="15"/>
      <c r="D673" s="15"/>
    </row>
    <row r="674" ht="15.75" customHeight="1">
      <c r="A674" s="15"/>
      <c r="B674" s="15"/>
      <c r="C674" s="15"/>
      <c r="D674" s="15"/>
    </row>
    <row r="675" ht="15.75" customHeight="1">
      <c r="A675" s="15"/>
      <c r="B675" s="15"/>
      <c r="C675" s="15"/>
      <c r="D675" s="15"/>
    </row>
    <row r="676" ht="15.75" customHeight="1">
      <c r="A676" s="15"/>
      <c r="B676" s="15"/>
      <c r="C676" s="15"/>
      <c r="D676" s="15"/>
    </row>
    <row r="677" ht="15.75" customHeight="1">
      <c r="A677" s="15"/>
      <c r="B677" s="15"/>
      <c r="C677" s="15"/>
      <c r="D677" s="15"/>
    </row>
    <row r="678" ht="15.75" customHeight="1">
      <c r="A678" s="15"/>
      <c r="B678" s="15"/>
      <c r="C678" s="15"/>
      <c r="D678" s="15"/>
    </row>
    <row r="679" ht="15.75" customHeight="1">
      <c r="A679" s="15"/>
      <c r="B679" s="15"/>
      <c r="C679" s="15"/>
      <c r="D679" s="15"/>
    </row>
    <row r="680" ht="15.75" customHeight="1">
      <c r="A680" s="15"/>
      <c r="B680" s="15"/>
      <c r="C680" s="15"/>
      <c r="D680" s="15"/>
    </row>
    <row r="681" ht="15.75" customHeight="1">
      <c r="A681" s="15"/>
      <c r="B681" s="15"/>
      <c r="C681" s="15"/>
      <c r="D681" s="15"/>
    </row>
    <row r="682" ht="15.75" customHeight="1">
      <c r="A682" s="15"/>
      <c r="B682" s="15"/>
      <c r="C682" s="15"/>
      <c r="D682" s="15"/>
    </row>
    <row r="683" ht="15.75" customHeight="1">
      <c r="A683" s="15"/>
      <c r="B683" s="15"/>
      <c r="C683" s="15"/>
      <c r="D683" s="15"/>
    </row>
    <row r="684" ht="15.75" customHeight="1">
      <c r="A684" s="15"/>
      <c r="B684" s="15"/>
      <c r="C684" s="15"/>
      <c r="D684" s="15"/>
    </row>
    <row r="685" ht="15.75" customHeight="1">
      <c r="A685" s="15"/>
      <c r="B685" s="15"/>
      <c r="C685" s="15"/>
      <c r="D685" s="15"/>
    </row>
    <row r="686" ht="15.75" customHeight="1">
      <c r="A686" s="15"/>
      <c r="B686" s="15"/>
      <c r="C686" s="15"/>
      <c r="D686" s="15"/>
    </row>
    <row r="687" ht="15.75" customHeight="1">
      <c r="A687" s="15"/>
      <c r="B687" s="15"/>
      <c r="C687" s="15"/>
      <c r="D687" s="15"/>
    </row>
    <row r="688" ht="15.75" customHeight="1">
      <c r="A688" s="15"/>
      <c r="B688" s="15"/>
      <c r="C688" s="15"/>
      <c r="D688" s="15"/>
    </row>
    <row r="689" ht="15.75" customHeight="1">
      <c r="A689" s="15"/>
      <c r="B689" s="15"/>
      <c r="C689" s="15"/>
      <c r="D689" s="15"/>
    </row>
    <row r="690" ht="15.75" customHeight="1">
      <c r="A690" s="15"/>
      <c r="B690" s="15"/>
      <c r="C690" s="15"/>
      <c r="D690" s="15"/>
    </row>
    <row r="691" ht="15.75" customHeight="1">
      <c r="A691" s="15"/>
      <c r="B691" s="15"/>
      <c r="C691" s="15"/>
      <c r="D691" s="15"/>
    </row>
    <row r="692" ht="15.75" customHeight="1">
      <c r="A692" s="15"/>
      <c r="B692" s="15"/>
      <c r="C692" s="15"/>
      <c r="D692" s="15"/>
    </row>
    <row r="693" ht="15.75" customHeight="1">
      <c r="A693" s="15"/>
      <c r="B693" s="15"/>
      <c r="C693" s="15"/>
      <c r="D693" s="15"/>
    </row>
    <row r="694" ht="15.75" customHeight="1">
      <c r="A694" s="15"/>
      <c r="B694" s="15"/>
      <c r="C694" s="15"/>
      <c r="D694" s="15"/>
    </row>
    <row r="695" ht="15.75" customHeight="1">
      <c r="A695" s="15"/>
      <c r="B695" s="15"/>
      <c r="C695" s="15"/>
      <c r="D695" s="15"/>
    </row>
    <row r="696" ht="15.75" customHeight="1">
      <c r="A696" s="15"/>
      <c r="B696" s="15"/>
      <c r="C696" s="15"/>
      <c r="D696" s="15"/>
    </row>
    <row r="697" ht="15.75" customHeight="1">
      <c r="A697" s="15"/>
      <c r="B697" s="15"/>
      <c r="C697" s="15"/>
      <c r="D697" s="15"/>
    </row>
    <row r="698" ht="15.75" customHeight="1">
      <c r="A698" s="15"/>
      <c r="B698" s="15"/>
      <c r="C698" s="15"/>
      <c r="D698" s="15"/>
    </row>
    <row r="699" ht="15.75" customHeight="1">
      <c r="A699" s="15"/>
      <c r="B699" s="15"/>
      <c r="C699" s="15"/>
      <c r="D699" s="15"/>
    </row>
    <row r="700" ht="15.75" customHeight="1">
      <c r="A700" s="15"/>
      <c r="B700" s="15"/>
      <c r="C700" s="15"/>
      <c r="D700" s="15"/>
    </row>
    <row r="701" ht="15.75" customHeight="1">
      <c r="A701" s="15"/>
      <c r="B701" s="15"/>
      <c r="C701" s="15"/>
      <c r="D701" s="15"/>
    </row>
    <row r="702" ht="15.75" customHeight="1">
      <c r="A702" s="15"/>
      <c r="B702" s="15"/>
      <c r="C702" s="15"/>
      <c r="D702" s="15"/>
    </row>
    <row r="703" ht="15.75" customHeight="1">
      <c r="A703" s="15"/>
      <c r="B703" s="15"/>
      <c r="C703" s="15"/>
      <c r="D703" s="15"/>
    </row>
    <row r="704" ht="15.75" customHeight="1">
      <c r="A704" s="15"/>
      <c r="B704" s="15"/>
      <c r="C704" s="15"/>
      <c r="D704" s="15"/>
    </row>
    <row r="705" ht="15.75" customHeight="1">
      <c r="A705" s="15"/>
      <c r="B705" s="15"/>
      <c r="C705" s="15"/>
      <c r="D705" s="15"/>
    </row>
    <row r="706" ht="15.75" customHeight="1">
      <c r="A706" s="15"/>
      <c r="B706" s="15"/>
      <c r="C706" s="15"/>
      <c r="D706" s="15"/>
    </row>
    <row r="707" ht="15.75" customHeight="1">
      <c r="A707" s="15"/>
      <c r="B707" s="15"/>
      <c r="C707" s="15"/>
      <c r="D707" s="15"/>
    </row>
    <row r="708" ht="15.75" customHeight="1">
      <c r="A708" s="15"/>
      <c r="B708" s="15"/>
      <c r="C708" s="15"/>
      <c r="D708" s="15"/>
    </row>
    <row r="709" ht="15.75" customHeight="1">
      <c r="A709" s="15"/>
      <c r="B709" s="15"/>
      <c r="C709" s="15"/>
      <c r="D709" s="15"/>
    </row>
    <row r="710" ht="15.75" customHeight="1">
      <c r="A710" s="15"/>
      <c r="B710" s="15"/>
      <c r="C710" s="15"/>
      <c r="D710" s="15"/>
    </row>
    <row r="711" ht="15.75" customHeight="1">
      <c r="A711" s="15"/>
      <c r="B711" s="15"/>
      <c r="C711" s="15"/>
      <c r="D711" s="15"/>
    </row>
    <row r="712" ht="15.75" customHeight="1">
      <c r="A712" s="15"/>
      <c r="B712" s="15"/>
      <c r="C712" s="15"/>
      <c r="D712" s="15"/>
    </row>
    <row r="713" ht="15.75" customHeight="1">
      <c r="A713" s="15"/>
      <c r="B713" s="15"/>
      <c r="C713" s="15"/>
      <c r="D713" s="15"/>
    </row>
    <row r="714" ht="15.75" customHeight="1">
      <c r="A714" s="15"/>
      <c r="B714" s="15"/>
      <c r="C714" s="15"/>
      <c r="D714" s="15"/>
    </row>
    <row r="715" ht="15.75" customHeight="1">
      <c r="A715" s="15"/>
      <c r="B715" s="15"/>
      <c r="C715" s="15"/>
      <c r="D715" s="15"/>
    </row>
    <row r="716" ht="15.75" customHeight="1">
      <c r="A716" s="15"/>
      <c r="B716" s="15"/>
      <c r="C716" s="15"/>
      <c r="D716" s="15"/>
    </row>
    <row r="717" ht="15.75" customHeight="1">
      <c r="A717" s="15"/>
      <c r="B717" s="15"/>
      <c r="C717" s="15"/>
      <c r="D717" s="15"/>
    </row>
    <row r="718" ht="15.75" customHeight="1">
      <c r="A718" s="15"/>
      <c r="B718" s="15"/>
      <c r="C718" s="15"/>
      <c r="D718" s="15"/>
    </row>
    <row r="719" ht="15.75" customHeight="1">
      <c r="A719" s="15"/>
      <c r="B719" s="15"/>
      <c r="C719" s="15"/>
      <c r="D719" s="15"/>
    </row>
    <row r="720" ht="15.75" customHeight="1">
      <c r="A720" s="15"/>
      <c r="B720" s="15"/>
      <c r="C720" s="15"/>
      <c r="D720" s="15"/>
    </row>
    <row r="721" ht="15.75" customHeight="1">
      <c r="A721" s="15"/>
      <c r="B721" s="15"/>
      <c r="C721" s="15"/>
      <c r="D721" s="15"/>
    </row>
    <row r="722" ht="15.75" customHeight="1">
      <c r="A722" s="15"/>
      <c r="B722" s="15"/>
      <c r="C722" s="15"/>
      <c r="D722" s="15"/>
    </row>
    <row r="723" ht="15.75" customHeight="1">
      <c r="A723" s="15"/>
      <c r="B723" s="15"/>
      <c r="C723" s="15"/>
      <c r="D723" s="15"/>
    </row>
    <row r="724" ht="15.75" customHeight="1">
      <c r="A724" s="15"/>
      <c r="B724" s="15"/>
      <c r="C724" s="15"/>
      <c r="D724" s="15"/>
    </row>
    <row r="725" ht="15.75" customHeight="1">
      <c r="A725" s="15"/>
      <c r="B725" s="15"/>
      <c r="C725" s="15"/>
      <c r="D725" s="15"/>
    </row>
    <row r="726" ht="15.75" customHeight="1">
      <c r="A726" s="15"/>
      <c r="B726" s="15"/>
      <c r="C726" s="15"/>
      <c r="D726" s="15"/>
    </row>
    <row r="727" ht="15.75" customHeight="1">
      <c r="A727" s="15"/>
      <c r="B727" s="15"/>
      <c r="C727" s="15"/>
      <c r="D727" s="15"/>
    </row>
    <row r="728" ht="15.75" customHeight="1">
      <c r="A728" s="15"/>
      <c r="B728" s="15"/>
      <c r="C728" s="15"/>
      <c r="D728" s="15"/>
    </row>
    <row r="729" ht="15.75" customHeight="1">
      <c r="A729" s="15"/>
      <c r="B729" s="15"/>
      <c r="C729" s="15"/>
      <c r="D729" s="15"/>
    </row>
    <row r="730" ht="15.75" customHeight="1">
      <c r="A730" s="15"/>
      <c r="B730" s="15"/>
      <c r="C730" s="15"/>
      <c r="D730" s="15"/>
    </row>
    <row r="731" ht="15.75" customHeight="1">
      <c r="A731" s="15"/>
      <c r="B731" s="15"/>
      <c r="C731" s="15"/>
      <c r="D731" s="15"/>
    </row>
    <row r="732" ht="15.75" customHeight="1">
      <c r="A732" s="15"/>
      <c r="B732" s="15"/>
      <c r="C732" s="15"/>
      <c r="D732" s="15"/>
    </row>
    <row r="733" ht="15.75" customHeight="1">
      <c r="A733" s="15"/>
      <c r="B733" s="15"/>
      <c r="C733" s="15"/>
      <c r="D733" s="15"/>
    </row>
    <row r="734" ht="15.75" customHeight="1">
      <c r="A734" s="15"/>
      <c r="B734" s="15"/>
      <c r="C734" s="15"/>
      <c r="D734" s="15"/>
    </row>
    <row r="735" ht="15.75" customHeight="1">
      <c r="A735" s="15"/>
      <c r="B735" s="15"/>
      <c r="C735" s="15"/>
      <c r="D735" s="15"/>
    </row>
    <row r="736" ht="15.75" customHeight="1">
      <c r="A736" s="15"/>
      <c r="B736" s="15"/>
      <c r="C736" s="15"/>
      <c r="D736" s="15"/>
    </row>
    <row r="737" ht="15.75" customHeight="1">
      <c r="A737" s="15"/>
      <c r="B737" s="15"/>
      <c r="C737" s="15"/>
      <c r="D737" s="15"/>
    </row>
    <row r="738" ht="15.75" customHeight="1">
      <c r="A738" s="15"/>
      <c r="B738" s="15"/>
      <c r="C738" s="15"/>
      <c r="D738" s="15"/>
    </row>
    <row r="739" ht="15.75" customHeight="1">
      <c r="A739" s="15"/>
      <c r="B739" s="15"/>
      <c r="C739" s="15"/>
      <c r="D739" s="15"/>
    </row>
    <row r="740" ht="15.75" customHeight="1">
      <c r="A740" s="15"/>
      <c r="B740" s="15"/>
      <c r="C740" s="15"/>
      <c r="D740" s="15"/>
    </row>
    <row r="741" ht="15.75" customHeight="1">
      <c r="A741" s="15"/>
      <c r="B741" s="15"/>
      <c r="C741" s="15"/>
      <c r="D741" s="15"/>
    </row>
    <row r="742" ht="15.75" customHeight="1">
      <c r="A742" s="15"/>
      <c r="B742" s="15"/>
      <c r="C742" s="15"/>
      <c r="D742" s="15"/>
    </row>
    <row r="743" ht="15.75" customHeight="1">
      <c r="A743" s="15"/>
      <c r="B743" s="15"/>
      <c r="C743" s="15"/>
      <c r="D743" s="15"/>
    </row>
    <row r="744" ht="15.75" customHeight="1">
      <c r="A744" s="15"/>
      <c r="B744" s="15"/>
      <c r="C744" s="15"/>
      <c r="D744" s="15"/>
    </row>
    <row r="745" ht="15.75" customHeight="1">
      <c r="A745" s="15"/>
      <c r="B745" s="15"/>
      <c r="C745" s="15"/>
      <c r="D745" s="15"/>
    </row>
    <row r="746" ht="15.75" customHeight="1">
      <c r="A746" s="15"/>
      <c r="B746" s="15"/>
      <c r="C746" s="15"/>
      <c r="D746" s="15"/>
    </row>
    <row r="747" ht="15.75" customHeight="1">
      <c r="A747" s="15"/>
      <c r="B747" s="15"/>
      <c r="C747" s="15"/>
      <c r="D747" s="15"/>
    </row>
    <row r="748" ht="15.75" customHeight="1">
      <c r="A748" s="15"/>
      <c r="B748" s="15"/>
      <c r="C748" s="15"/>
      <c r="D748" s="15"/>
    </row>
    <row r="749" ht="15.75" customHeight="1">
      <c r="A749" s="15"/>
      <c r="B749" s="15"/>
      <c r="C749" s="15"/>
      <c r="D749" s="15"/>
    </row>
    <row r="750" ht="15.75" customHeight="1">
      <c r="A750" s="15"/>
      <c r="B750" s="15"/>
      <c r="C750" s="15"/>
      <c r="D750" s="15"/>
    </row>
    <row r="751" ht="15.75" customHeight="1">
      <c r="A751" s="15"/>
      <c r="B751" s="15"/>
      <c r="C751" s="15"/>
      <c r="D751" s="15"/>
    </row>
    <row r="752" ht="15.75" customHeight="1">
      <c r="A752" s="15"/>
      <c r="B752" s="15"/>
      <c r="C752" s="15"/>
      <c r="D752" s="15"/>
    </row>
    <row r="753" ht="15.75" customHeight="1">
      <c r="A753" s="15"/>
      <c r="B753" s="15"/>
      <c r="C753" s="15"/>
      <c r="D753" s="15"/>
    </row>
    <row r="754" ht="15.75" customHeight="1">
      <c r="A754" s="15"/>
      <c r="B754" s="15"/>
      <c r="C754" s="15"/>
      <c r="D754" s="15"/>
    </row>
    <row r="755" ht="15.75" customHeight="1">
      <c r="A755" s="15"/>
      <c r="B755" s="15"/>
      <c r="C755" s="15"/>
      <c r="D755" s="15"/>
    </row>
    <row r="756" ht="15.75" customHeight="1">
      <c r="A756" s="15"/>
      <c r="B756" s="15"/>
      <c r="C756" s="15"/>
      <c r="D756" s="15"/>
    </row>
    <row r="757" ht="15.75" customHeight="1">
      <c r="A757" s="15"/>
      <c r="B757" s="15"/>
      <c r="C757" s="15"/>
      <c r="D757" s="15"/>
    </row>
    <row r="758" ht="15.75" customHeight="1">
      <c r="A758" s="15"/>
      <c r="B758" s="15"/>
      <c r="C758" s="15"/>
      <c r="D758" s="15"/>
    </row>
    <row r="759" ht="15.75" customHeight="1">
      <c r="A759" s="15"/>
      <c r="B759" s="15"/>
      <c r="C759" s="15"/>
      <c r="D759" s="15"/>
    </row>
    <row r="760" ht="15.75" customHeight="1">
      <c r="A760" s="15"/>
      <c r="B760" s="15"/>
      <c r="C760" s="15"/>
      <c r="D760" s="15"/>
    </row>
    <row r="761" ht="15.75" customHeight="1">
      <c r="A761" s="15"/>
      <c r="B761" s="15"/>
      <c r="C761" s="15"/>
      <c r="D761" s="15"/>
    </row>
    <row r="762" ht="15.75" customHeight="1">
      <c r="A762" s="15"/>
      <c r="B762" s="15"/>
      <c r="C762" s="15"/>
      <c r="D762" s="15"/>
    </row>
    <row r="763" ht="15.75" customHeight="1">
      <c r="A763" s="15"/>
      <c r="B763" s="15"/>
      <c r="C763" s="15"/>
      <c r="D763" s="15"/>
    </row>
    <row r="764" ht="15.75" customHeight="1">
      <c r="A764" s="15"/>
      <c r="B764" s="15"/>
      <c r="C764" s="15"/>
      <c r="D764" s="15"/>
    </row>
    <row r="765" ht="15.75" customHeight="1">
      <c r="A765" s="15"/>
      <c r="B765" s="15"/>
      <c r="C765" s="15"/>
      <c r="D765" s="15"/>
    </row>
    <row r="766" ht="15.75" customHeight="1">
      <c r="A766" s="15"/>
      <c r="B766" s="15"/>
      <c r="C766" s="15"/>
      <c r="D766" s="15"/>
    </row>
    <row r="767" ht="15.75" customHeight="1">
      <c r="A767" s="15"/>
      <c r="B767" s="15"/>
      <c r="C767" s="15"/>
      <c r="D767" s="15"/>
    </row>
    <row r="768" ht="15.75" customHeight="1">
      <c r="A768" s="15"/>
      <c r="B768" s="15"/>
      <c r="C768" s="15"/>
      <c r="D768" s="15"/>
    </row>
    <row r="769" ht="15.75" customHeight="1">
      <c r="A769" s="15"/>
      <c r="B769" s="15"/>
      <c r="C769" s="15"/>
      <c r="D769" s="15"/>
    </row>
    <row r="770" ht="15.75" customHeight="1">
      <c r="A770" s="15"/>
      <c r="B770" s="15"/>
      <c r="C770" s="15"/>
      <c r="D770" s="15"/>
    </row>
    <row r="771" ht="15.75" customHeight="1">
      <c r="A771" s="15"/>
      <c r="B771" s="15"/>
      <c r="C771" s="15"/>
      <c r="D771" s="15"/>
    </row>
    <row r="772" ht="15.75" customHeight="1">
      <c r="A772" s="15"/>
      <c r="B772" s="15"/>
      <c r="C772" s="15"/>
      <c r="D772" s="15"/>
    </row>
    <row r="773" ht="15.75" customHeight="1">
      <c r="A773" s="15"/>
      <c r="B773" s="15"/>
      <c r="C773" s="15"/>
      <c r="D773" s="15"/>
    </row>
    <row r="774" ht="15.75" customHeight="1">
      <c r="A774" s="15"/>
      <c r="B774" s="15"/>
      <c r="C774" s="15"/>
      <c r="D774" s="15"/>
    </row>
    <row r="775" ht="15.75" customHeight="1">
      <c r="A775" s="15"/>
      <c r="B775" s="15"/>
      <c r="C775" s="15"/>
      <c r="D775" s="15"/>
    </row>
    <row r="776" ht="15.75" customHeight="1">
      <c r="A776" s="15"/>
      <c r="B776" s="15"/>
      <c r="C776" s="15"/>
      <c r="D776" s="15"/>
    </row>
    <row r="777" ht="15.75" customHeight="1">
      <c r="A777" s="15"/>
      <c r="B777" s="15"/>
      <c r="C777" s="15"/>
      <c r="D777" s="15"/>
    </row>
    <row r="778" ht="15.75" customHeight="1">
      <c r="A778" s="15"/>
      <c r="B778" s="15"/>
      <c r="C778" s="15"/>
      <c r="D778" s="15"/>
    </row>
    <row r="779" ht="15.75" customHeight="1">
      <c r="A779" s="15"/>
      <c r="B779" s="15"/>
      <c r="C779" s="15"/>
      <c r="D779" s="15"/>
    </row>
    <row r="780" ht="15.75" customHeight="1">
      <c r="A780" s="15"/>
      <c r="B780" s="15"/>
      <c r="C780" s="15"/>
      <c r="D780" s="15"/>
    </row>
    <row r="781" ht="15.75" customHeight="1">
      <c r="A781" s="15"/>
      <c r="B781" s="15"/>
      <c r="C781" s="15"/>
      <c r="D781" s="15"/>
    </row>
    <row r="782" ht="15.75" customHeight="1">
      <c r="A782" s="15"/>
      <c r="B782" s="15"/>
      <c r="C782" s="15"/>
      <c r="D782" s="15"/>
    </row>
    <row r="783" ht="15.75" customHeight="1">
      <c r="A783" s="15"/>
      <c r="B783" s="15"/>
      <c r="C783" s="15"/>
      <c r="D783" s="15"/>
    </row>
    <row r="784" ht="15.75" customHeight="1">
      <c r="A784" s="15"/>
      <c r="B784" s="15"/>
      <c r="C784" s="15"/>
      <c r="D784" s="15"/>
    </row>
    <row r="785" ht="15.75" customHeight="1">
      <c r="A785" s="15"/>
      <c r="B785" s="15"/>
      <c r="C785" s="15"/>
      <c r="D785" s="15"/>
    </row>
    <row r="786" ht="15.75" customHeight="1">
      <c r="A786" s="15"/>
      <c r="B786" s="15"/>
      <c r="C786" s="15"/>
      <c r="D786" s="15"/>
    </row>
    <row r="787" ht="15.75" customHeight="1">
      <c r="A787" s="15"/>
      <c r="B787" s="15"/>
      <c r="C787" s="15"/>
      <c r="D787" s="15"/>
    </row>
    <row r="788" ht="15.75" customHeight="1">
      <c r="A788" s="15"/>
      <c r="B788" s="15"/>
      <c r="C788" s="15"/>
      <c r="D788" s="15"/>
    </row>
    <row r="789" ht="15.75" customHeight="1">
      <c r="A789" s="15"/>
      <c r="B789" s="15"/>
      <c r="C789" s="15"/>
      <c r="D789" s="15"/>
    </row>
    <row r="790" ht="15.75" customHeight="1">
      <c r="A790" s="15"/>
      <c r="B790" s="15"/>
      <c r="C790" s="15"/>
      <c r="D790" s="15"/>
    </row>
    <row r="791" ht="15.75" customHeight="1">
      <c r="A791" s="15"/>
      <c r="B791" s="15"/>
      <c r="C791" s="15"/>
      <c r="D791" s="15"/>
    </row>
    <row r="792" ht="15.75" customHeight="1">
      <c r="A792" s="15"/>
      <c r="B792" s="15"/>
      <c r="C792" s="15"/>
      <c r="D792" s="15"/>
    </row>
    <row r="793" ht="15.75" customHeight="1">
      <c r="A793" s="15"/>
      <c r="B793" s="15"/>
      <c r="C793" s="15"/>
      <c r="D793" s="15"/>
    </row>
    <row r="794" ht="15.75" customHeight="1">
      <c r="A794" s="15"/>
      <c r="B794" s="15"/>
      <c r="C794" s="15"/>
      <c r="D794" s="15"/>
    </row>
    <row r="795" ht="15.75" customHeight="1">
      <c r="A795" s="15"/>
      <c r="B795" s="15"/>
      <c r="C795" s="15"/>
      <c r="D795" s="15"/>
    </row>
    <row r="796" ht="15.75" customHeight="1">
      <c r="A796" s="15"/>
      <c r="B796" s="15"/>
      <c r="C796" s="15"/>
      <c r="D796" s="15"/>
    </row>
    <row r="797" ht="15.75" customHeight="1">
      <c r="A797" s="15"/>
      <c r="B797" s="15"/>
      <c r="C797" s="15"/>
      <c r="D797" s="15"/>
    </row>
    <row r="798" ht="15.75" customHeight="1">
      <c r="A798" s="15"/>
      <c r="B798" s="15"/>
      <c r="C798" s="15"/>
      <c r="D798" s="15"/>
    </row>
    <row r="799" ht="15.75" customHeight="1">
      <c r="A799" s="15"/>
      <c r="B799" s="15"/>
      <c r="C799" s="15"/>
      <c r="D799" s="15"/>
    </row>
    <row r="800" ht="15.75" customHeight="1">
      <c r="A800" s="15"/>
      <c r="B800" s="15"/>
      <c r="C800" s="15"/>
      <c r="D800" s="15"/>
    </row>
    <row r="801" ht="15.75" customHeight="1">
      <c r="A801" s="15"/>
      <c r="B801" s="15"/>
      <c r="C801" s="15"/>
      <c r="D801" s="15"/>
    </row>
    <row r="802" ht="15.75" customHeight="1">
      <c r="A802" s="15"/>
      <c r="B802" s="15"/>
      <c r="C802" s="15"/>
      <c r="D802" s="15"/>
    </row>
    <row r="803" ht="15.75" customHeight="1">
      <c r="A803" s="15"/>
      <c r="B803" s="15"/>
      <c r="C803" s="15"/>
      <c r="D803" s="15"/>
    </row>
    <row r="804" ht="15.75" customHeight="1">
      <c r="A804" s="15"/>
      <c r="B804" s="15"/>
      <c r="C804" s="15"/>
      <c r="D804" s="15"/>
    </row>
    <row r="805" ht="15.75" customHeight="1">
      <c r="A805" s="15"/>
      <c r="B805" s="15"/>
      <c r="C805" s="15"/>
      <c r="D805" s="15"/>
    </row>
    <row r="806" ht="15.75" customHeight="1">
      <c r="A806" s="15"/>
      <c r="B806" s="15"/>
      <c r="C806" s="15"/>
      <c r="D806" s="15"/>
    </row>
    <row r="807" ht="15.75" customHeight="1">
      <c r="A807" s="15"/>
      <c r="B807" s="15"/>
      <c r="C807" s="15"/>
      <c r="D807" s="15"/>
    </row>
    <row r="808" ht="15.75" customHeight="1">
      <c r="A808" s="15"/>
      <c r="B808" s="15"/>
      <c r="C808" s="15"/>
      <c r="D808" s="15"/>
    </row>
    <row r="809" ht="15.75" customHeight="1">
      <c r="A809" s="15"/>
      <c r="B809" s="15"/>
      <c r="C809" s="15"/>
      <c r="D809" s="15"/>
    </row>
    <row r="810" ht="15.75" customHeight="1">
      <c r="A810" s="15"/>
      <c r="B810" s="15"/>
      <c r="C810" s="15"/>
      <c r="D810" s="15"/>
    </row>
    <row r="811" ht="15.75" customHeight="1">
      <c r="A811" s="15"/>
      <c r="B811" s="15"/>
      <c r="C811" s="15"/>
      <c r="D811" s="15"/>
    </row>
    <row r="812" ht="15.75" customHeight="1">
      <c r="A812" s="15"/>
      <c r="B812" s="15"/>
      <c r="C812" s="15"/>
      <c r="D812" s="15"/>
    </row>
    <row r="813" ht="15.75" customHeight="1">
      <c r="A813" s="15"/>
      <c r="B813" s="15"/>
      <c r="C813" s="15"/>
      <c r="D813" s="15"/>
    </row>
    <row r="814" ht="15.75" customHeight="1">
      <c r="A814" s="15"/>
      <c r="B814" s="15"/>
      <c r="C814" s="15"/>
      <c r="D814" s="15"/>
    </row>
    <row r="815" ht="15.75" customHeight="1">
      <c r="A815" s="15"/>
      <c r="B815" s="15"/>
      <c r="C815" s="15"/>
      <c r="D815" s="15"/>
    </row>
    <row r="816" ht="15.75" customHeight="1">
      <c r="A816" s="15"/>
      <c r="B816" s="15"/>
      <c r="C816" s="15"/>
      <c r="D816" s="15"/>
    </row>
    <row r="817" ht="15.75" customHeight="1">
      <c r="A817" s="15"/>
      <c r="B817" s="15"/>
      <c r="C817" s="15"/>
      <c r="D817" s="15"/>
    </row>
    <row r="818" ht="15.75" customHeight="1">
      <c r="A818" s="15"/>
      <c r="B818" s="15"/>
      <c r="C818" s="15"/>
      <c r="D818" s="15"/>
    </row>
    <row r="819" ht="15.75" customHeight="1">
      <c r="A819" s="15"/>
      <c r="B819" s="15"/>
      <c r="C819" s="15"/>
      <c r="D819" s="15"/>
    </row>
    <row r="820" ht="15.75" customHeight="1">
      <c r="A820" s="15"/>
      <c r="B820" s="15"/>
      <c r="C820" s="15"/>
      <c r="D820" s="15"/>
    </row>
    <row r="821" ht="15.75" customHeight="1">
      <c r="A821" s="15"/>
      <c r="B821" s="15"/>
      <c r="C821" s="15"/>
      <c r="D821" s="15"/>
    </row>
    <row r="822" ht="15.75" customHeight="1">
      <c r="A822" s="15"/>
      <c r="B822" s="15"/>
      <c r="C822" s="15"/>
      <c r="D822" s="15"/>
    </row>
    <row r="823" ht="15.75" customHeight="1">
      <c r="A823" s="15"/>
      <c r="B823" s="15"/>
      <c r="C823" s="15"/>
      <c r="D823" s="15"/>
    </row>
    <row r="824" ht="15.75" customHeight="1">
      <c r="A824" s="15"/>
      <c r="B824" s="15"/>
      <c r="C824" s="15"/>
      <c r="D824" s="15"/>
    </row>
    <row r="825" ht="15.75" customHeight="1">
      <c r="A825" s="15"/>
      <c r="B825" s="15"/>
      <c r="C825" s="15"/>
      <c r="D825" s="15"/>
    </row>
    <row r="826" ht="15.75" customHeight="1">
      <c r="A826" s="15"/>
      <c r="B826" s="15"/>
      <c r="C826" s="15"/>
      <c r="D826" s="15"/>
    </row>
    <row r="827" ht="15.75" customHeight="1">
      <c r="A827" s="15"/>
      <c r="B827" s="15"/>
      <c r="C827" s="15"/>
      <c r="D827" s="15"/>
    </row>
    <row r="828" ht="15.75" customHeight="1">
      <c r="A828" s="15"/>
      <c r="B828" s="15"/>
      <c r="C828" s="15"/>
      <c r="D828" s="15"/>
    </row>
    <row r="829" ht="15.75" customHeight="1">
      <c r="A829" s="15"/>
      <c r="B829" s="15"/>
      <c r="C829" s="15"/>
      <c r="D829" s="15"/>
    </row>
    <row r="830" ht="15.75" customHeight="1">
      <c r="A830" s="15"/>
      <c r="B830" s="15"/>
      <c r="C830" s="15"/>
      <c r="D830" s="15"/>
    </row>
    <row r="831" ht="15.75" customHeight="1">
      <c r="A831" s="15"/>
      <c r="B831" s="15"/>
      <c r="C831" s="15"/>
      <c r="D831" s="15"/>
    </row>
    <row r="832" ht="15.75" customHeight="1">
      <c r="A832" s="15"/>
      <c r="B832" s="15"/>
      <c r="C832" s="15"/>
      <c r="D832" s="15"/>
    </row>
    <row r="833" ht="15.75" customHeight="1">
      <c r="A833" s="15"/>
      <c r="B833" s="15"/>
      <c r="C833" s="15"/>
      <c r="D833" s="15"/>
    </row>
    <row r="834" ht="15.75" customHeight="1">
      <c r="A834" s="15"/>
      <c r="B834" s="15"/>
      <c r="C834" s="15"/>
      <c r="D834" s="15"/>
    </row>
    <row r="835" ht="15.75" customHeight="1">
      <c r="A835" s="15"/>
      <c r="B835" s="15"/>
      <c r="C835" s="15"/>
      <c r="D835" s="15"/>
    </row>
    <row r="836" ht="15.75" customHeight="1">
      <c r="A836" s="15"/>
      <c r="B836" s="15"/>
      <c r="C836" s="15"/>
      <c r="D836" s="15"/>
    </row>
    <row r="837" ht="15.75" customHeight="1">
      <c r="A837" s="15"/>
      <c r="B837" s="15"/>
      <c r="C837" s="15"/>
      <c r="D837" s="15"/>
    </row>
    <row r="838" ht="15.75" customHeight="1">
      <c r="A838" s="15"/>
      <c r="B838" s="15"/>
      <c r="C838" s="15"/>
      <c r="D838" s="15"/>
    </row>
    <row r="839" ht="15.75" customHeight="1">
      <c r="A839" s="15"/>
      <c r="B839" s="15"/>
      <c r="C839" s="15"/>
      <c r="D839" s="15"/>
    </row>
    <row r="840" ht="15.75" customHeight="1">
      <c r="A840" s="15"/>
      <c r="B840" s="15"/>
      <c r="C840" s="15"/>
      <c r="D840" s="15"/>
    </row>
    <row r="841" ht="15.75" customHeight="1">
      <c r="A841" s="15"/>
      <c r="B841" s="15"/>
      <c r="C841" s="15"/>
      <c r="D841" s="15"/>
    </row>
    <row r="842" ht="15.75" customHeight="1">
      <c r="A842" s="15"/>
      <c r="B842" s="15"/>
      <c r="C842" s="15"/>
      <c r="D842" s="15"/>
    </row>
    <row r="843" ht="15.75" customHeight="1">
      <c r="A843" s="15"/>
      <c r="B843" s="15"/>
      <c r="C843" s="15"/>
      <c r="D843" s="15"/>
    </row>
    <row r="844" ht="15.75" customHeight="1">
      <c r="A844" s="15"/>
      <c r="B844" s="15"/>
      <c r="C844" s="15"/>
      <c r="D844" s="15"/>
    </row>
    <row r="845" ht="15.75" customHeight="1">
      <c r="A845" s="15"/>
      <c r="B845" s="15"/>
      <c r="C845" s="15"/>
      <c r="D845" s="15"/>
    </row>
    <row r="846" ht="15.75" customHeight="1">
      <c r="A846" s="15"/>
      <c r="B846" s="15"/>
      <c r="C846" s="15"/>
      <c r="D846" s="15"/>
    </row>
    <row r="847" ht="15.75" customHeight="1">
      <c r="A847" s="15"/>
      <c r="B847" s="15"/>
      <c r="C847" s="15"/>
      <c r="D847" s="15"/>
    </row>
    <row r="848" ht="15.75" customHeight="1">
      <c r="A848" s="15"/>
      <c r="B848" s="15"/>
      <c r="C848" s="15"/>
      <c r="D848" s="15"/>
    </row>
    <row r="849" ht="15.75" customHeight="1">
      <c r="A849" s="15"/>
      <c r="B849" s="15"/>
      <c r="C849" s="15"/>
      <c r="D849" s="15"/>
    </row>
    <row r="850" ht="15.75" customHeight="1">
      <c r="A850" s="15"/>
      <c r="B850" s="15"/>
      <c r="C850" s="15"/>
      <c r="D850" s="15"/>
    </row>
    <row r="851" ht="15.75" customHeight="1">
      <c r="A851" s="15"/>
      <c r="B851" s="15"/>
      <c r="C851" s="15"/>
      <c r="D851" s="15"/>
    </row>
    <row r="852" ht="15.75" customHeight="1">
      <c r="A852" s="15"/>
      <c r="B852" s="15"/>
      <c r="C852" s="15"/>
      <c r="D852" s="15"/>
    </row>
    <row r="853" ht="15.75" customHeight="1">
      <c r="A853" s="15"/>
      <c r="B853" s="15"/>
      <c r="C853" s="15"/>
      <c r="D853" s="15"/>
    </row>
    <row r="854" ht="15.75" customHeight="1">
      <c r="A854" s="15"/>
      <c r="B854" s="15"/>
      <c r="C854" s="15"/>
      <c r="D854" s="15"/>
    </row>
    <row r="855" ht="15.75" customHeight="1">
      <c r="A855" s="15"/>
      <c r="B855" s="15"/>
      <c r="C855" s="15"/>
      <c r="D855" s="15"/>
    </row>
    <row r="856" ht="15.75" customHeight="1">
      <c r="A856" s="15"/>
      <c r="B856" s="15"/>
      <c r="C856" s="15"/>
      <c r="D856" s="15"/>
    </row>
    <row r="857" ht="15.75" customHeight="1">
      <c r="A857" s="15"/>
      <c r="B857" s="15"/>
      <c r="C857" s="15"/>
      <c r="D857" s="15"/>
    </row>
    <row r="858" ht="15.75" customHeight="1">
      <c r="A858" s="15"/>
      <c r="B858" s="15"/>
      <c r="C858" s="15"/>
      <c r="D858" s="15"/>
    </row>
    <row r="859" ht="15.75" customHeight="1">
      <c r="A859" s="15"/>
      <c r="B859" s="15"/>
      <c r="C859" s="15"/>
      <c r="D859" s="15"/>
    </row>
    <row r="860" ht="15.75" customHeight="1">
      <c r="A860" s="15"/>
      <c r="B860" s="15"/>
      <c r="C860" s="15"/>
      <c r="D860" s="15"/>
    </row>
    <row r="861" ht="15.75" customHeight="1">
      <c r="A861" s="15"/>
      <c r="B861" s="15"/>
      <c r="C861" s="15"/>
      <c r="D861" s="15"/>
    </row>
    <row r="862" ht="15.75" customHeight="1">
      <c r="A862" s="15"/>
      <c r="B862" s="15"/>
      <c r="C862" s="15"/>
      <c r="D862" s="15"/>
    </row>
    <row r="863" ht="15.75" customHeight="1">
      <c r="A863" s="15"/>
      <c r="B863" s="15"/>
      <c r="C863" s="15"/>
      <c r="D863" s="15"/>
    </row>
    <row r="864" ht="15.75" customHeight="1">
      <c r="A864" s="15"/>
      <c r="B864" s="15"/>
      <c r="C864" s="15"/>
      <c r="D864" s="15"/>
    </row>
    <row r="865" ht="15.75" customHeight="1">
      <c r="A865" s="15"/>
      <c r="B865" s="15"/>
      <c r="C865" s="15"/>
      <c r="D865" s="15"/>
    </row>
    <row r="866" ht="15.75" customHeight="1">
      <c r="A866" s="15"/>
      <c r="B866" s="15"/>
      <c r="C866" s="15"/>
      <c r="D866" s="15"/>
    </row>
    <row r="867" ht="15.75" customHeight="1">
      <c r="A867" s="15"/>
      <c r="B867" s="15"/>
      <c r="C867" s="15"/>
      <c r="D867" s="15"/>
    </row>
    <row r="868" ht="15.75" customHeight="1">
      <c r="A868" s="15"/>
      <c r="B868" s="15"/>
      <c r="C868" s="15"/>
      <c r="D868" s="15"/>
    </row>
    <row r="869" ht="15.75" customHeight="1">
      <c r="A869" s="15"/>
      <c r="B869" s="15"/>
      <c r="C869" s="15"/>
      <c r="D869" s="15"/>
    </row>
    <row r="870" ht="15.75" customHeight="1">
      <c r="A870" s="15"/>
      <c r="B870" s="15"/>
      <c r="C870" s="15"/>
      <c r="D870" s="15"/>
    </row>
    <row r="871" ht="15.75" customHeight="1">
      <c r="A871" s="15"/>
      <c r="B871" s="15"/>
      <c r="C871" s="15"/>
      <c r="D871" s="15"/>
    </row>
    <row r="872" ht="15.75" customHeight="1">
      <c r="A872" s="15"/>
      <c r="B872" s="15"/>
      <c r="C872" s="15"/>
      <c r="D872" s="15"/>
    </row>
    <row r="873" ht="15.75" customHeight="1">
      <c r="A873" s="15"/>
      <c r="B873" s="15"/>
      <c r="C873" s="15"/>
      <c r="D873" s="15"/>
    </row>
    <row r="874" ht="15.75" customHeight="1">
      <c r="A874" s="15"/>
      <c r="B874" s="15"/>
      <c r="C874" s="15"/>
      <c r="D874" s="15"/>
    </row>
    <row r="875" ht="15.75" customHeight="1">
      <c r="A875" s="15"/>
      <c r="B875" s="15"/>
      <c r="C875" s="15"/>
      <c r="D875" s="15"/>
    </row>
    <row r="876" ht="15.75" customHeight="1">
      <c r="A876" s="15"/>
      <c r="B876" s="15"/>
      <c r="C876" s="15"/>
      <c r="D876" s="15"/>
    </row>
    <row r="877" ht="15.75" customHeight="1">
      <c r="A877" s="15"/>
      <c r="B877" s="15"/>
      <c r="C877" s="15"/>
      <c r="D877" s="15"/>
    </row>
    <row r="878" ht="15.75" customHeight="1">
      <c r="A878" s="15"/>
      <c r="B878" s="15"/>
      <c r="C878" s="15"/>
      <c r="D878" s="15"/>
    </row>
    <row r="879" ht="15.75" customHeight="1">
      <c r="A879" s="15"/>
      <c r="B879" s="15"/>
      <c r="C879" s="15"/>
      <c r="D879" s="15"/>
    </row>
    <row r="880" ht="15.75" customHeight="1">
      <c r="A880" s="15"/>
      <c r="B880" s="15"/>
      <c r="C880" s="15"/>
      <c r="D880" s="15"/>
    </row>
    <row r="881" ht="15.75" customHeight="1">
      <c r="A881" s="15"/>
      <c r="B881" s="15"/>
      <c r="C881" s="15"/>
      <c r="D881" s="15"/>
    </row>
    <row r="882" ht="15.75" customHeight="1">
      <c r="A882" s="15"/>
      <c r="B882" s="15"/>
      <c r="C882" s="15"/>
      <c r="D882" s="15"/>
    </row>
    <row r="883" ht="15.75" customHeight="1">
      <c r="A883" s="15"/>
      <c r="B883" s="15"/>
      <c r="C883" s="15"/>
      <c r="D883" s="15"/>
    </row>
    <row r="884" ht="15.75" customHeight="1">
      <c r="A884" s="15"/>
      <c r="B884" s="15"/>
      <c r="C884" s="15"/>
      <c r="D884" s="15"/>
    </row>
    <row r="885" ht="15.75" customHeight="1">
      <c r="A885" s="15"/>
      <c r="B885" s="15"/>
      <c r="C885" s="15"/>
      <c r="D885" s="15"/>
    </row>
    <row r="886" ht="15.75" customHeight="1">
      <c r="A886" s="15"/>
      <c r="B886" s="15"/>
      <c r="C886" s="15"/>
      <c r="D886" s="15"/>
    </row>
    <row r="887" ht="15.75" customHeight="1">
      <c r="A887" s="15"/>
      <c r="B887" s="15"/>
      <c r="C887" s="15"/>
      <c r="D887" s="15"/>
    </row>
    <row r="888" ht="15.75" customHeight="1">
      <c r="A888" s="15"/>
      <c r="B888" s="15"/>
      <c r="C888" s="15"/>
      <c r="D888" s="15"/>
    </row>
    <row r="889" ht="15.75" customHeight="1">
      <c r="A889" s="15"/>
      <c r="B889" s="15"/>
      <c r="C889" s="15"/>
      <c r="D889" s="15"/>
    </row>
    <row r="890" ht="15.75" customHeight="1">
      <c r="A890" s="15"/>
      <c r="B890" s="15"/>
      <c r="C890" s="15"/>
      <c r="D890" s="15"/>
    </row>
    <row r="891" ht="15.75" customHeight="1">
      <c r="A891" s="15"/>
      <c r="B891" s="15"/>
      <c r="C891" s="15"/>
      <c r="D891" s="15"/>
    </row>
    <row r="892" ht="15.75" customHeight="1">
      <c r="A892" s="15"/>
      <c r="B892" s="15"/>
      <c r="C892" s="15"/>
      <c r="D892" s="15"/>
    </row>
    <row r="893" ht="15.75" customHeight="1">
      <c r="A893" s="15"/>
      <c r="B893" s="15"/>
      <c r="C893" s="15"/>
      <c r="D893" s="15"/>
    </row>
    <row r="894" ht="15.75" customHeight="1">
      <c r="A894" s="15"/>
      <c r="B894" s="15"/>
      <c r="C894" s="15"/>
      <c r="D894" s="15"/>
    </row>
    <row r="895" ht="15.75" customHeight="1">
      <c r="A895" s="15"/>
      <c r="B895" s="15"/>
      <c r="C895" s="15"/>
      <c r="D895" s="15"/>
    </row>
    <row r="896" ht="15.75" customHeight="1">
      <c r="A896" s="15"/>
      <c r="B896" s="15"/>
      <c r="C896" s="15"/>
      <c r="D896" s="15"/>
    </row>
    <row r="897" ht="15.75" customHeight="1">
      <c r="A897" s="15"/>
      <c r="B897" s="15"/>
      <c r="C897" s="15"/>
      <c r="D897" s="15"/>
    </row>
    <row r="898" ht="15.75" customHeight="1">
      <c r="A898" s="15"/>
      <c r="B898" s="15"/>
      <c r="C898" s="15"/>
      <c r="D898" s="15"/>
    </row>
    <row r="899" ht="15.75" customHeight="1">
      <c r="A899" s="15"/>
      <c r="B899" s="15"/>
      <c r="C899" s="15"/>
      <c r="D899" s="15"/>
    </row>
    <row r="900" ht="15.75" customHeight="1">
      <c r="A900" s="15"/>
      <c r="B900" s="15"/>
      <c r="C900" s="15"/>
      <c r="D900" s="15"/>
    </row>
    <row r="901" ht="15.75" customHeight="1">
      <c r="A901" s="15"/>
      <c r="B901" s="15"/>
      <c r="C901" s="15"/>
      <c r="D901" s="15"/>
    </row>
    <row r="902" ht="15.75" customHeight="1">
      <c r="A902" s="15"/>
      <c r="B902" s="15"/>
      <c r="C902" s="15"/>
      <c r="D902" s="15"/>
    </row>
    <row r="903" ht="15.75" customHeight="1">
      <c r="A903" s="15"/>
      <c r="B903" s="15"/>
      <c r="C903" s="15"/>
      <c r="D903" s="15"/>
    </row>
    <row r="904" ht="15.75" customHeight="1">
      <c r="A904" s="15"/>
      <c r="B904" s="15"/>
      <c r="C904" s="15"/>
      <c r="D904" s="15"/>
    </row>
    <row r="905" ht="15.75" customHeight="1">
      <c r="A905" s="15"/>
      <c r="B905" s="15"/>
      <c r="C905" s="15"/>
      <c r="D905" s="15"/>
    </row>
    <row r="906" ht="15.75" customHeight="1">
      <c r="A906" s="15"/>
      <c r="B906" s="15"/>
      <c r="C906" s="15"/>
      <c r="D906" s="15"/>
    </row>
    <row r="907" ht="15.75" customHeight="1">
      <c r="A907" s="15"/>
      <c r="B907" s="15"/>
      <c r="C907" s="15"/>
      <c r="D907" s="15"/>
    </row>
    <row r="908" ht="15.75" customHeight="1">
      <c r="A908" s="15"/>
      <c r="B908" s="15"/>
      <c r="C908" s="15"/>
      <c r="D908" s="15"/>
    </row>
    <row r="909" ht="15.75" customHeight="1">
      <c r="A909" s="15"/>
      <c r="B909" s="15"/>
      <c r="C909" s="15"/>
      <c r="D909" s="15"/>
    </row>
    <row r="910" ht="15.75" customHeight="1">
      <c r="A910" s="15"/>
      <c r="B910" s="15"/>
      <c r="C910" s="15"/>
      <c r="D910" s="15"/>
    </row>
    <row r="911" ht="15.75" customHeight="1">
      <c r="A911" s="15"/>
      <c r="B911" s="15"/>
      <c r="C911" s="15"/>
      <c r="D911" s="15"/>
    </row>
    <row r="912" ht="15.75" customHeight="1">
      <c r="A912" s="15"/>
      <c r="B912" s="15"/>
      <c r="C912" s="15"/>
      <c r="D912" s="15"/>
    </row>
    <row r="913" ht="15.75" customHeight="1">
      <c r="A913" s="15"/>
      <c r="B913" s="15"/>
      <c r="C913" s="15"/>
      <c r="D913" s="15"/>
    </row>
    <row r="914" ht="15.75" customHeight="1">
      <c r="A914" s="15"/>
      <c r="B914" s="15"/>
      <c r="C914" s="15"/>
      <c r="D914" s="15"/>
    </row>
    <row r="915" ht="15.75" customHeight="1">
      <c r="A915" s="15"/>
      <c r="B915" s="15"/>
      <c r="C915" s="15"/>
      <c r="D915" s="15"/>
    </row>
    <row r="916" ht="15.75" customHeight="1">
      <c r="A916" s="15"/>
      <c r="B916" s="15"/>
      <c r="C916" s="15"/>
      <c r="D916" s="15"/>
    </row>
    <row r="917" ht="15.75" customHeight="1">
      <c r="A917" s="15"/>
      <c r="B917" s="15"/>
      <c r="C917" s="15"/>
      <c r="D917" s="15"/>
    </row>
    <row r="918" ht="15.75" customHeight="1">
      <c r="A918" s="15"/>
      <c r="B918" s="15"/>
      <c r="C918" s="15"/>
      <c r="D918" s="15"/>
    </row>
    <row r="919" ht="15.75" customHeight="1">
      <c r="A919" s="15"/>
      <c r="B919" s="15"/>
      <c r="C919" s="15"/>
      <c r="D919" s="15"/>
    </row>
    <row r="920" ht="15.75" customHeight="1">
      <c r="A920" s="15"/>
      <c r="B920" s="15"/>
      <c r="C920" s="15"/>
      <c r="D920" s="15"/>
    </row>
    <row r="921" ht="15.75" customHeight="1">
      <c r="A921" s="15"/>
      <c r="B921" s="15"/>
      <c r="C921" s="15"/>
      <c r="D921" s="15"/>
    </row>
    <row r="922" ht="15.75" customHeight="1">
      <c r="A922" s="15"/>
      <c r="B922" s="15"/>
      <c r="C922" s="15"/>
      <c r="D922" s="15"/>
    </row>
    <row r="923" ht="15.75" customHeight="1">
      <c r="A923" s="15"/>
      <c r="B923" s="15"/>
      <c r="C923" s="15"/>
      <c r="D923" s="15"/>
    </row>
    <row r="924" ht="15.75" customHeight="1">
      <c r="A924" s="15"/>
      <c r="B924" s="15"/>
      <c r="C924" s="15"/>
      <c r="D924" s="15"/>
    </row>
    <row r="925" ht="15.75" customHeight="1">
      <c r="A925" s="15"/>
      <c r="B925" s="15"/>
      <c r="C925" s="15"/>
      <c r="D925" s="15"/>
    </row>
    <row r="926" ht="15.75" customHeight="1">
      <c r="A926" s="15"/>
      <c r="B926" s="15"/>
      <c r="C926" s="15"/>
      <c r="D926" s="15"/>
    </row>
    <row r="927" ht="15.75" customHeight="1">
      <c r="A927" s="15"/>
      <c r="B927" s="15"/>
      <c r="C927" s="15"/>
      <c r="D927" s="15"/>
    </row>
    <row r="928" ht="15.75" customHeight="1">
      <c r="A928" s="15"/>
      <c r="B928" s="15"/>
      <c r="C928" s="15"/>
      <c r="D928" s="15"/>
    </row>
    <row r="929" ht="15.75" customHeight="1">
      <c r="A929" s="15"/>
      <c r="B929" s="15"/>
      <c r="C929" s="15"/>
      <c r="D929" s="15"/>
    </row>
    <row r="930" ht="15.75" customHeight="1">
      <c r="A930" s="15"/>
      <c r="B930" s="15"/>
      <c r="C930" s="15"/>
      <c r="D930" s="15"/>
    </row>
    <row r="931" ht="15.75" customHeight="1">
      <c r="A931" s="15"/>
      <c r="B931" s="15"/>
      <c r="C931" s="15"/>
      <c r="D931" s="15"/>
    </row>
    <row r="932" ht="15.75" customHeight="1">
      <c r="A932" s="15"/>
      <c r="B932" s="15"/>
      <c r="C932" s="15"/>
      <c r="D932" s="15"/>
    </row>
    <row r="933" ht="15.75" customHeight="1">
      <c r="A933" s="15"/>
      <c r="B933" s="15"/>
      <c r="C933" s="15"/>
      <c r="D933" s="15"/>
    </row>
    <row r="934" ht="15.75" customHeight="1">
      <c r="A934" s="15"/>
      <c r="B934" s="15"/>
      <c r="C934" s="15"/>
      <c r="D934" s="15"/>
    </row>
    <row r="935" ht="15.75" customHeight="1">
      <c r="A935" s="15"/>
      <c r="B935" s="15"/>
      <c r="C935" s="15"/>
      <c r="D935" s="15"/>
    </row>
    <row r="936" ht="15.75" customHeight="1">
      <c r="A936" s="15"/>
      <c r="B936" s="15"/>
      <c r="C936" s="15"/>
      <c r="D936" s="15"/>
    </row>
    <row r="937" ht="15.75" customHeight="1">
      <c r="A937" s="15"/>
      <c r="B937" s="15"/>
      <c r="C937" s="15"/>
      <c r="D937" s="15"/>
    </row>
    <row r="938" ht="15.75" customHeight="1">
      <c r="A938" s="15"/>
      <c r="B938" s="15"/>
      <c r="C938" s="15"/>
      <c r="D938" s="15"/>
    </row>
    <row r="939" ht="15.75" customHeight="1">
      <c r="A939" s="15"/>
      <c r="B939" s="15"/>
      <c r="C939" s="15"/>
      <c r="D939" s="15"/>
    </row>
    <row r="940" ht="15.75" customHeight="1">
      <c r="A940" s="15"/>
      <c r="B940" s="15"/>
      <c r="C940" s="15"/>
      <c r="D940" s="15"/>
    </row>
    <row r="941" ht="15.75" customHeight="1">
      <c r="A941" s="15"/>
      <c r="B941" s="15"/>
      <c r="C941" s="15"/>
      <c r="D941" s="15"/>
    </row>
    <row r="942" ht="15.75" customHeight="1">
      <c r="A942" s="15"/>
      <c r="B942" s="15"/>
      <c r="C942" s="15"/>
      <c r="D942" s="15"/>
    </row>
    <row r="943" ht="15.75" customHeight="1">
      <c r="A943" s="15"/>
      <c r="B943" s="15"/>
      <c r="C943" s="15"/>
      <c r="D943" s="15"/>
    </row>
    <row r="944" ht="15.75" customHeight="1">
      <c r="A944" s="15"/>
      <c r="B944" s="15"/>
      <c r="C944" s="15"/>
      <c r="D944" s="15"/>
    </row>
    <row r="945" ht="15.75" customHeight="1">
      <c r="A945" s="15"/>
      <c r="B945" s="15"/>
      <c r="C945" s="15"/>
      <c r="D945" s="15"/>
    </row>
    <row r="946" ht="15.75" customHeight="1">
      <c r="A946" s="15"/>
      <c r="B946" s="15"/>
      <c r="C946" s="15"/>
      <c r="D946" s="15"/>
    </row>
    <row r="947" ht="15.75" customHeight="1">
      <c r="A947" s="15"/>
      <c r="B947" s="15"/>
      <c r="C947" s="15"/>
      <c r="D947" s="15"/>
    </row>
    <row r="948" ht="15.75" customHeight="1">
      <c r="A948" s="15"/>
      <c r="B948" s="15"/>
      <c r="C948" s="15"/>
      <c r="D948" s="15"/>
    </row>
    <row r="949" ht="15.75" customHeight="1">
      <c r="A949" s="15"/>
      <c r="B949" s="15"/>
      <c r="C949" s="15"/>
      <c r="D949" s="15"/>
    </row>
    <row r="950" ht="15.75" customHeight="1">
      <c r="A950" s="15"/>
      <c r="B950" s="15"/>
      <c r="C950" s="15"/>
      <c r="D950" s="15"/>
    </row>
    <row r="951" ht="15.75" customHeight="1">
      <c r="A951" s="15"/>
      <c r="B951" s="15"/>
      <c r="C951" s="15"/>
      <c r="D951" s="15"/>
    </row>
    <row r="952" ht="15.75" customHeight="1">
      <c r="A952" s="15"/>
      <c r="B952" s="15"/>
      <c r="C952" s="15"/>
      <c r="D952" s="15"/>
    </row>
    <row r="953" ht="15.75" customHeight="1">
      <c r="A953" s="15"/>
      <c r="B953" s="15"/>
      <c r="C953" s="15"/>
      <c r="D953" s="15"/>
    </row>
    <row r="954" ht="15.75" customHeight="1">
      <c r="A954" s="15"/>
      <c r="B954" s="15"/>
      <c r="C954" s="15"/>
      <c r="D954" s="15"/>
    </row>
    <row r="955" ht="15.75" customHeight="1">
      <c r="A955" s="15"/>
      <c r="B955" s="15"/>
      <c r="C955" s="15"/>
      <c r="D955" s="15"/>
    </row>
    <row r="956" ht="15.75" customHeight="1">
      <c r="A956" s="15"/>
      <c r="B956" s="15"/>
      <c r="C956" s="15"/>
      <c r="D956" s="15"/>
    </row>
    <row r="957" ht="15.75" customHeight="1">
      <c r="A957" s="15"/>
      <c r="B957" s="15"/>
      <c r="C957" s="15"/>
      <c r="D957" s="15"/>
    </row>
    <row r="958" ht="15.75" customHeight="1">
      <c r="A958" s="15"/>
      <c r="B958" s="15"/>
      <c r="C958" s="15"/>
      <c r="D958" s="15"/>
    </row>
    <row r="959" ht="15.75" customHeight="1">
      <c r="A959" s="15"/>
      <c r="B959" s="15"/>
      <c r="C959" s="15"/>
      <c r="D959" s="15"/>
    </row>
    <row r="960" ht="15.75" customHeight="1">
      <c r="A960" s="15"/>
      <c r="B960" s="15"/>
      <c r="C960" s="15"/>
      <c r="D960" s="15"/>
    </row>
    <row r="961" ht="15.75" customHeight="1">
      <c r="A961" s="15"/>
      <c r="B961" s="15"/>
      <c r="C961" s="15"/>
      <c r="D961" s="15"/>
    </row>
    <row r="962" ht="15.75" customHeight="1">
      <c r="A962" s="15"/>
      <c r="B962" s="15"/>
      <c r="C962" s="15"/>
      <c r="D962" s="15"/>
    </row>
    <row r="963" ht="15.75" customHeight="1">
      <c r="A963" s="15"/>
      <c r="B963" s="15"/>
      <c r="C963" s="15"/>
      <c r="D963" s="15"/>
    </row>
    <row r="964" ht="15.75" customHeight="1">
      <c r="A964" s="15"/>
      <c r="B964" s="15"/>
      <c r="C964" s="15"/>
      <c r="D964" s="15"/>
    </row>
    <row r="965" ht="15.75" customHeight="1">
      <c r="A965" s="15"/>
      <c r="B965" s="15"/>
      <c r="C965" s="15"/>
      <c r="D965" s="15"/>
    </row>
    <row r="966" ht="15.75" customHeight="1">
      <c r="A966" s="15"/>
      <c r="B966" s="15"/>
      <c r="C966" s="15"/>
      <c r="D966" s="15"/>
    </row>
    <row r="967" ht="15.75" customHeight="1">
      <c r="A967" s="15"/>
      <c r="B967" s="15"/>
      <c r="C967" s="15"/>
      <c r="D967" s="15"/>
    </row>
    <row r="968" ht="15.75" customHeight="1">
      <c r="A968" s="15"/>
      <c r="B968" s="15"/>
      <c r="C968" s="15"/>
      <c r="D968" s="15"/>
    </row>
    <row r="969" ht="15.75" customHeight="1">
      <c r="A969" s="15"/>
      <c r="B969" s="15"/>
      <c r="C969" s="15"/>
      <c r="D969" s="15"/>
    </row>
    <row r="970" ht="15.75" customHeight="1">
      <c r="A970" s="15"/>
      <c r="B970" s="15"/>
      <c r="C970" s="15"/>
      <c r="D970" s="15"/>
    </row>
    <row r="971" ht="15.75" customHeight="1">
      <c r="A971" s="15"/>
      <c r="B971" s="15"/>
      <c r="C971" s="15"/>
      <c r="D971" s="15"/>
    </row>
    <row r="972" ht="15.75" customHeight="1">
      <c r="A972" s="15"/>
      <c r="B972" s="15"/>
      <c r="C972" s="15"/>
      <c r="D972" s="15"/>
    </row>
    <row r="973" ht="15.75" customHeight="1">
      <c r="A973" s="15"/>
      <c r="B973" s="15"/>
      <c r="C973" s="15"/>
      <c r="D973" s="15"/>
    </row>
    <row r="974" ht="15.75" customHeight="1">
      <c r="A974" s="15"/>
      <c r="B974" s="15"/>
      <c r="C974" s="15"/>
      <c r="D974" s="15"/>
    </row>
    <row r="975" ht="15.75" customHeight="1">
      <c r="A975" s="15"/>
      <c r="B975" s="15"/>
      <c r="C975" s="15"/>
      <c r="D975" s="15"/>
    </row>
    <row r="976" ht="15.75" customHeight="1">
      <c r="A976" s="15"/>
      <c r="B976" s="15"/>
      <c r="C976" s="15"/>
      <c r="D976" s="15"/>
    </row>
    <row r="977" ht="15.75" customHeight="1">
      <c r="A977" s="15"/>
      <c r="B977" s="15"/>
      <c r="C977" s="15"/>
      <c r="D977" s="15"/>
    </row>
    <row r="978" ht="15.75" customHeight="1">
      <c r="A978" s="15"/>
      <c r="B978" s="15"/>
      <c r="C978" s="15"/>
      <c r="D978" s="15"/>
    </row>
    <row r="979" ht="15.75" customHeight="1">
      <c r="A979" s="15"/>
      <c r="B979" s="15"/>
      <c r="C979" s="15"/>
      <c r="D979" s="15"/>
    </row>
    <row r="980" ht="15.75" customHeight="1">
      <c r="A980" s="15"/>
      <c r="B980" s="15"/>
      <c r="C980" s="15"/>
      <c r="D980" s="15"/>
    </row>
    <row r="981" ht="15.75" customHeight="1">
      <c r="A981" s="15"/>
      <c r="B981" s="15"/>
      <c r="C981" s="15"/>
      <c r="D981" s="15"/>
    </row>
    <row r="982" ht="15.75" customHeight="1">
      <c r="A982" s="15"/>
      <c r="B982" s="15"/>
      <c r="C982" s="15"/>
      <c r="D982" s="15"/>
    </row>
    <row r="983" ht="15.75" customHeight="1">
      <c r="A983" s="15"/>
      <c r="B983" s="15"/>
      <c r="C983" s="15"/>
      <c r="D983" s="15"/>
    </row>
    <row r="984" ht="15.75" customHeight="1">
      <c r="A984" s="15"/>
      <c r="B984" s="15"/>
      <c r="C984" s="15"/>
      <c r="D984" s="15"/>
    </row>
    <row r="985" ht="15.75" customHeight="1">
      <c r="A985" s="15"/>
      <c r="B985" s="15"/>
      <c r="C985" s="15"/>
      <c r="D985" s="15"/>
    </row>
    <row r="986" ht="15.75" customHeight="1">
      <c r="A986" s="15"/>
      <c r="B986" s="15"/>
      <c r="C986" s="15"/>
      <c r="D986" s="15"/>
    </row>
    <row r="987" ht="15.75" customHeight="1">
      <c r="A987" s="15"/>
      <c r="B987" s="15"/>
      <c r="C987" s="15"/>
      <c r="D987" s="15"/>
    </row>
    <row r="988" ht="15.75" customHeight="1">
      <c r="A988" s="15"/>
      <c r="B988" s="15"/>
      <c r="C988" s="15"/>
      <c r="D988" s="15"/>
    </row>
    <row r="989" ht="15.75" customHeight="1">
      <c r="A989" s="15"/>
      <c r="B989" s="15"/>
      <c r="C989" s="15"/>
      <c r="D989" s="15"/>
    </row>
    <row r="990" ht="15.75" customHeight="1">
      <c r="A990" s="15"/>
      <c r="B990" s="15"/>
      <c r="C990" s="15"/>
      <c r="D990" s="15"/>
    </row>
    <row r="991" ht="15.75" customHeight="1">
      <c r="A991" s="15"/>
      <c r="B991" s="15"/>
      <c r="C991" s="15"/>
      <c r="D991" s="15"/>
    </row>
    <row r="992" ht="15.75" customHeight="1">
      <c r="A992" s="15"/>
      <c r="B992" s="15"/>
      <c r="C992" s="15"/>
      <c r="D992" s="15"/>
    </row>
    <row r="993" ht="15.75" customHeight="1">
      <c r="A993" s="15"/>
      <c r="B993" s="15"/>
      <c r="C993" s="15"/>
      <c r="D993" s="15"/>
    </row>
    <row r="994" ht="15.75" customHeight="1">
      <c r="A994" s="15"/>
      <c r="B994" s="15"/>
      <c r="C994" s="15"/>
      <c r="D994" s="15"/>
    </row>
    <row r="995" ht="15.75" customHeight="1">
      <c r="A995" s="15"/>
      <c r="B995" s="15"/>
      <c r="C995" s="15"/>
      <c r="D995" s="15"/>
    </row>
    <row r="996" ht="15.75" customHeight="1">
      <c r="A996" s="15"/>
      <c r="B996" s="15"/>
      <c r="C996" s="15"/>
      <c r="D996" s="15"/>
    </row>
    <row r="997" ht="15.75" customHeight="1">
      <c r="A997" s="15"/>
      <c r="B997" s="15"/>
      <c r="C997" s="15"/>
      <c r="D997" s="15"/>
    </row>
    <row r="998" ht="15.75" customHeight="1">
      <c r="A998" s="15"/>
      <c r="B998" s="15"/>
      <c r="C998" s="15"/>
      <c r="D998" s="15"/>
    </row>
    <row r="999" ht="15.75" customHeight="1">
      <c r="A999" s="15"/>
      <c r="B999" s="15"/>
      <c r="C999" s="15"/>
      <c r="D999" s="15"/>
    </row>
    <row r="1000" ht="15.75" customHeight="1">
      <c r="A1000" s="15"/>
      <c r="B1000" s="15"/>
      <c r="C1000" s="15"/>
      <c r="D1000" s="15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0.78"/>
    <col customWidth="1" min="3" max="3" width="42.0"/>
    <col customWidth="1" min="4" max="4" width="87.0"/>
    <col customWidth="1" min="5" max="5" width="11.78"/>
    <col customWidth="1" min="6" max="17" width="10.78"/>
    <col customWidth="1" min="18" max="18" width="34.78"/>
    <col customWidth="1" min="19" max="26" width="8.0"/>
  </cols>
  <sheetData>
    <row r="1" ht="15.75" customHeight="1">
      <c r="A1" s="125"/>
      <c r="B1" s="126"/>
      <c r="C1" s="125"/>
      <c r="D1" s="125"/>
      <c r="E1" s="126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ht="151.5" customHeight="1">
      <c r="A2" s="125"/>
      <c r="B2" s="126"/>
      <c r="C2" s="125"/>
      <c r="D2" s="127"/>
      <c r="E2" s="126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ht="15.75" customHeight="1">
      <c r="A3" s="125"/>
      <c r="B3" s="126"/>
      <c r="C3" s="125"/>
      <c r="D3" s="125"/>
      <c r="E3" s="126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 ht="42.0" customHeight="1">
      <c r="A4" s="125"/>
      <c r="B4" s="126"/>
      <c r="C4" s="125"/>
      <c r="D4" s="128"/>
      <c r="E4" s="129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ht="42.0" customHeight="1">
      <c r="A5" s="125"/>
      <c r="B5" s="126"/>
      <c r="C5" s="125"/>
      <c r="D5" s="128"/>
      <c r="E5" s="129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ht="42.0" customHeight="1">
      <c r="A6" s="125"/>
      <c r="B6" s="126"/>
      <c r="C6" s="125"/>
      <c r="D6" s="128"/>
      <c r="E6" s="129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 ht="42.0" customHeight="1">
      <c r="A7" s="125"/>
      <c r="B7" s="126"/>
      <c r="C7" s="125"/>
      <c r="D7" s="128"/>
      <c r="E7" s="129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ht="42.0" customHeight="1">
      <c r="A8" s="125"/>
      <c r="B8" s="126"/>
      <c r="C8" s="125"/>
      <c r="D8" s="130"/>
      <c r="E8" s="129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ht="42.0" customHeight="1">
      <c r="A9" s="125"/>
      <c r="B9" s="126"/>
      <c r="C9" s="125"/>
      <c r="D9" s="130"/>
      <c r="E9" s="129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ht="42.0" customHeight="1">
      <c r="A10" s="125"/>
      <c r="B10" s="126"/>
      <c r="C10" s="125"/>
      <c r="D10" s="131"/>
      <c r="E10" s="132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ht="42.0" customHeight="1">
      <c r="A11" s="125"/>
      <c r="B11" s="126"/>
      <c r="C11" s="125"/>
      <c r="D11" s="125"/>
      <c r="E11" s="126"/>
      <c r="F11" s="133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ht="42.0" customHeight="1">
      <c r="A12" s="125"/>
      <c r="B12" s="126"/>
      <c r="C12" s="125"/>
      <c r="D12" s="125"/>
      <c r="E12" s="126"/>
      <c r="F12" s="133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ht="15.75" customHeight="1">
      <c r="A13" s="125"/>
      <c r="B13" s="126"/>
      <c r="C13" s="125"/>
      <c r="D13" s="125"/>
      <c r="E13" s="126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ht="15.75" customHeight="1">
      <c r="A14" s="125"/>
      <c r="B14" s="126"/>
      <c r="C14" s="125"/>
      <c r="D14" s="125"/>
      <c r="E14" s="134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</row>
    <row r="15" ht="18.75" customHeight="1">
      <c r="A15" s="125"/>
      <c r="B15" s="126"/>
      <c r="C15" s="135"/>
      <c r="D15" s="136"/>
      <c r="E15" s="126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ht="18.75" customHeight="1">
      <c r="A16" s="125"/>
      <c r="B16" s="126"/>
      <c r="C16" s="137"/>
      <c r="D16" s="137"/>
      <c r="E16" s="126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ht="15.75" customHeight="1">
      <c r="A17" s="125"/>
      <c r="B17" s="126"/>
      <c r="C17" s="138"/>
      <c r="D17" s="138"/>
      <c r="E17" s="139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ht="15.75" customHeight="1">
      <c r="A18" s="125"/>
      <c r="B18" s="126"/>
      <c r="C18" s="140"/>
      <c r="D18" s="138"/>
      <c r="E18" s="139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ht="15.75" customHeight="1">
      <c r="A19" s="125"/>
      <c r="B19" s="126"/>
      <c r="C19" s="141"/>
      <c r="D19" s="141"/>
      <c r="E19" s="139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ht="15.75" customHeight="1">
      <c r="A20" s="125"/>
      <c r="B20" s="126"/>
      <c r="C20" s="141"/>
      <c r="D20" s="141"/>
      <c r="E20" s="139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ht="15.75" customHeight="1">
      <c r="A21" s="125"/>
      <c r="B21" s="126"/>
      <c r="C21" s="141"/>
      <c r="D21" s="141"/>
      <c r="E21" s="139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ht="15.75" customHeight="1">
      <c r="A22" s="125"/>
      <c r="B22" s="126"/>
      <c r="C22" s="141"/>
      <c r="D22" s="141"/>
      <c r="E22" s="139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ht="15.75" customHeight="1">
      <c r="A23" s="125"/>
      <c r="B23" s="126"/>
      <c r="C23" s="141"/>
      <c r="D23" s="141"/>
      <c r="E23" s="139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ht="15.75" customHeight="1">
      <c r="A24" s="125"/>
      <c r="B24" s="126"/>
      <c r="C24" s="141"/>
      <c r="D24" s="141"/>
      <c r="E24" s="139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ht="15.75" customHeight="1">
      <c r="A25" s="125"/>
      <c r="B25" s="126"/>
      <c r="C25" s="138"/>
      <c r="D25" s="141"/>
      <c r="E25" s="139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</row>
    <row r="26" ht="15.75" customHeight="1">
      <c r="A26" s="125"/>
      <c r="B26" s="126"/>
      <c r="C26" s="141"/>
      <c r="D26" s="141"/>
      <c r="E26" s="139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ht="15.75" customHeight="1">
      <c r="A27" s="125"/>
      <c r="B27" s="126"/>
      <c r="C27" s="141"/>
      <c r="D27" s="141"/>
      <c r="E27" s="139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ht="15.75" customHeight="1">
      <c r="A28" s="125"/>
      <c r="B28" s="126"/>
      <c r="C28" s="141"/>
      <c r="D28" s="141"/>
      <c r="E28" s="139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</row>
    <row r="29" ht="15.75" customHeight="1">
      <c r="A29" s="125"/>
      <c r="B29" s="126"/>
      <c r="C29" s="141"/>
      <c r="D29" s="141"/>
      <c r="E29" s="139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 ht="15.75" customHeight="1">
      <c r="A30" s="125"/>
      <c r="B30" s="126"/>
      <c r="C30" s="141"/>
      <c r="D30" s="141"/>
      <c r="E30" s="139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</row>
    <row r="31" ht="15.75" customHeight="1">
      <c r="A31" s="125"/>
      <c r="B31" s="126"/>
      <c r="C31" s="141"/>
      <c r="D31" s="141"/>
      <c r="E31" s="139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</row>
    <row r="32" ht="15.75" customHeight="1">
      <c r="A32" s="125"/>
      <c r="B32" s="126"/>
      <c r="C32" s="141"/>
      <c r="D32" s="141"/>
      <c r="E32" s="139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ht="15.75" customHeight="1">
      <c r="A33" s="125"/>
      <c r="B33" s="126"/>
      <c r="C33" s="141"/>
      <c r="D33" s="141"/>
      <c r="E33" s="139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ht="15.75" customHeight="1">
      <c r="A34" s="125"/>
      <c r="B34" s="126"/>
      <c r="C34" s="141"/>
      <c r="D34" s="141"/>
      <c r="E34" s="139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ht="15.75" customHeight="1">
      <c r="A35" s="125"/>
      <c r="B35" s="126"/>
      <c r="C35" s="141"/>
      <c r="D35" s="141"/>
      <c r="E35" s="139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</row>
    <row r="36" ht="15.75" customHeight="1">
      <c r="A36" s="125"/>
      <c r="B36" s="126"/>
      <c r="C36" s="141"/>
      <c r="D36" s="141"/>
      <c r="E36" s="139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</row>
    <row r="37" ht="15.75" customHeight="1">
      <c r="A37" s="125"/>
      <c r="B37" s="126"/>
      <c r="C37" s="141"/>
      <c r="D37" s="141"/>
      <c r="E37" s="139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ht="15.75" customHeight="1">
      <c r="A38" s="125"/>
      <c r="B38" s="126"/>
      <c r="C38" s="141"/>
      <c r="D38" s="141"/>
      <c r="E38" s="139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ht="15.75" customHeight="1">
      <c r="A39" s="125"/>
      <c r="B39" s="126"/>
      <c r="C39" s="141"/>
      <c r="D39" s="141"/>
      <c r="E39" s="139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 ht="15.75" customHeight="1">
      <c r="A40" s="125"/>
      <c r="B40" s="126"/>
      <c r="C40" s="141"/>
      <c r="D40" s="141"/>
      <c r="E40" s="139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 ht="15.75" customHeight="1">
      <c r="A41" s="125"/>
      <c r="B41" s="126"/>
      <c r="C41" s="141"/>
      <c r="D41" s="141"/>
      <c r="E41" s="139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</row>
    <row r="42" ht="15.75" customHeight="1">
      <c r="A42" s="125"/>
      <c r="B42" s="126"/>
      <c r="C42" s="141"/>
      <c r="D42" s="141"/>
      <c r="E42" s="139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</row>
    <row r="43" ht="15.75" customHeight="1">
      <c r="A43" s="125"/>
      <c r="B43" s="126"/>
      <c r="C43" s="141"/>
      <c r="D43" s="141"/>
      <c r="E43" s="139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</row>
    <row r="44" ht="15.75" customHeight="1">
      <c r="A44" s="125"/>
      <c r="B44" s="126"/>
      <c r="C44" s="141"/>
      <c r="D44" s="141"/>
      <c r="E44" s="139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</row>
    <row r="45" ht="15.75" customHeight="1">
      <c r="A45" s="125"/>
      <c r="B45" s="126"/>
      <c r="C45" s="141"/>
      <c r="D45" s="141"/>
      <c r="E45" s="139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 ht="15.75" customHeight="1">
      <c r="A46" s="125"/>
      <c r="B46" s="126"/>
      <c r="C46" s="141"/>
      <c r="D46" s="141"/>
      <c r="E46" s="139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 ht="15.75" customHeight="1">
      <c r="A47" s="125"/>
      <c r="B47" s="126"/>
      <c r="C47" s="141"/>
      <c r="D47" s="141"/>
      <c r="E47" s="139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</row>
    <row r="48" ht="15.75" customHeight="1">
      <c r="A48" s="125"/>
      <c r="B48" s="126"/>
      <c r="C48" s="141"/>
      <c r="D48" s="141"/>
      <c r="E48" s="139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</row>
    <row r="49" ht="15.75" customHeight="1">
      <c r="A49" s="125"/>
      <c r="B49" s="126"/>
      <c r="C49" s="141"/>
      <c r="D49" s="141"/>
      <c r="E49" s="139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</row>
    <row r="50" ht="15.75" customHeight="1">
      <c r="A50" s="125"/>
      <c r="B50" s="126"/>
      <c r="C50" s="141"/>
      <c r="D50" s="141"/>
      <c r="E50" s="139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</row>
    <row r="51" ht="15.75" customHeight="1">
      <c r="A51" s="125"/>
      <c r="B51" s="126"/>
      <c r="C51" s="141"/>
      <c r="D51" s="141"/>
      <c r="E51" s="139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</row>
    <row r="52" ht="15.75" customHeight="1">
      <c r="A52" s="125"/>
      <c r="B52" s="126"/>
      <c r="C52" s="125"/>
      <c r="D52" s="125"/>
      <c r="E52" s="126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</row>
    <row r="53" ht="15.75" customHeight="1">
      <c r="A53" s="125"/>
      <c r="B53" s="126"/>
      <c r="C53" s="125"/>
      <c r="D53" s="125"/>
      <c r="E53" s="126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</row>
    <row r="54" ht="15.75" customHeight="1">
      <c r="A54" s="125"/>
      <c r="B54" s="126"/>
      <c r="C54" s="125"/>
      <c r="D54" s="125"/>
      <c r="E54" s="126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 ht="21.0" customHeight="1">
      <c r="A55" s="125"/>
      <c r="B55" s="142"/>
      <c r="C55" s="143"/>
      <c r="D55" s="143"/>
      <c r="E55" s="136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ht="21.0" customHeight="1">
      <c r="A56" s="125"/>
      <c r="B56" s="144"/>
      <c r="C56" s="142"/>
      <c r="D56" s="136"/>
      <c r="E56" s="144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</row>
    <row r="57" ht="15.75" customHeight="1">
      <c r="A57" s="125"/>
      <c r="B57" s="126"/>
      <c r="C57" s="141"/>
      <c r="D57" s="141"/>
      <c r="E57" s="139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</row>
    <row r="58" ht="15.75" customHeight="1">
      <c r="A58" s="125"/>
      <c r="B58" s="126"/>
      <c r="C58" s="141"/>
      <c r="D58" s="141"/>
      <c r="E58" s="139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</row>
    <row r="59" ht="15.75" customHeight="1">
      <c r="A59" s="125"/>
      <c r="B59" s="126"/>
      <c r="C59" s="138"/>
      <c r="D59" s="141"/>
      <c r="E59" s="139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</row>
    <row r="60" ht="15.75" customHeight="1">
      <c r="A60" s="125"/>
      <c r="B60" s="126"/>
      <c r="C60" s="141"/>
      <c r="D60" s="141"/>
      <c r="E60" s="139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</row>
    <row r="61" ht="15.75" customHeight="1">
      <c r="A61" s="125"/>
      <c r="B61" s="126"/>
      <c r="C61" s="141"/>
      <c r="D61" s="141"/>
      <c r="E61" s="139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</row>
    <row r="62" ht="15.75" customHeight="1">
      <c r="A62" s="125"/>
      <c r="B62" s="126"/>
      <c r="C62" s="141"/>
      <c r="D62" s="141"/>
      <c r="E62" s="139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</row>
    <row r="63" ht="15.75" customHeight="1">
      <c r="A63" s="125"/>
      <c r="B63" s="126"/>
      <c r="C63" s="141"/>
      <c r="D63" s="141"/>
      <c r="E63" s="139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</row>
    <row r="64" ht="15.75" customHeight="1">
      <c r="A64" s="125"/>
      <c r="B64" s="126"/>
      <c r="C64" s="141"/>
      <c r="D64" s="141"/>
      <c r="E64" s="139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</row>
    <row r="65" ht="15.75" customHeight="1">
      <c r="A65" s="125"/>
      <c r="B65" s="126"/>
      <c r="C65" s="141"/>
      <c r="D65" s="141"/>
      <c r="E65" s="139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</row>
    <row r="66" ht="15.75" customHeight="1">
      <c r="A66" s="125"/>
      <c r="B66" s="126"/>
      <c r="C66" s="141"/>
      <c r="D66" s="141"/>
      <c r="E66" s="139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</row>
    <row r="67" ht="15.75" customHeight="1">
      <c r="A67" s="125"/>
      <c r="B67" s="126"/>
      <c r="C67" s="141"/>
      <c r="D67" s="141"/>
      <c r="E67" s="139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</row>
    <row r="68" ht="15.75" customHeight="1">
      <c r="A68" s="125"/>
      <c r="B68" s="126"/>
      <c r="C68" s="141"/>
      <c r="D68" s="141"/>
      <c r="E68" s="139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</row>
    <row r="69" ht="15.75" customHeight="1">
      <c r="A69" s="125"/>
      <c r="B69" s="126"/>
      <c r="C69" s="141"/>
      <c r="D69" s="141"/>
      <c r="E69" s="139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</row>
    <row r="70" ht="15.75" customHeight="1">
      <c r="A70" s="125"/>
      <c r="B70" s="126"/>
      <c r="C70" s="141"/>
      <c r="D70" s="141"/>
      <c r="E70" s="139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</row>
    <row r="71" ht="15.75" customHeight="1">
      <c r="A71" s="125"/>
      <c r="B71" s="126"/>
      <c r="C71" s="141"/>
      <c r="D71" s="141"/>
      <c r="E71" s="139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</row>
    <row r="72" ht="15.75" customHeight="1">
      <c r="A72" s="125"/>
      <c r="B72" s="126"/>
      <c r="C72" s="141"/>
      <c r="D72" s="141"/>
      <c r="E72" s="139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</row>
    <row r="73" ht="15.75" customHeight="1">
      <c r="A73" s="125"/>
      <c r="B73" s="126"/>
      <c r="C73" s="141"/>
      <c r="D73" s="141"/>
      <c r="E73" s="139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</row>
    <row r="74" ht="15.75" customHeight="1">
      <c r="A74" s="125"/>
      <c r="B74" s="126"/>
      <c r="C74" s="141"/>
      <c r="D74" s="141"/>
      <c r="E74" s="139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</row>
    <row r="75" ht="15.75" customHeight="1">
      <c r="A75" s="125"/>
      <c r="B75" s="126"/>
      <c r="C75" s="141"/>
      <c r="D75" s="141"/>
      <c r="E75" s="139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</row>
    <row r="76" ht="15.75" customHeight="1">
      <c r="A76" s="125"/>
      <c r="B76" s="126"/>
      <c r="C76" s="141"/>
      <c r="D76" s="141"/>
      <c r="E76" s="139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</row>
    <row r="77" ht="15.75" customHeight="1">
      <c r="A77" s="125"/>
      <c r="B77" s="126"/>
      <c r="C77" s="141"/>
      <c r="D77" s="141"/>
      <c r="E77" s="139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</row>
    <row r="78" ht="15.75" customHeight="1">
      <c r="A78" s="125"/>
      <c r="B78" s="126"/>
      <c r="C78" s="141"/>
      <c r="D78" s="141"/>
      <c r="E78" s="139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</row>
    <row r="79" ht="15.75" customHeight="1">
      <c r="A79" s="125"/>
      <c r="B79" s="126"/>
      <c r="C79" s="141"/>
      <c r="D79" s="141"/>
      <c r="E79" s="139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ht="15.75" customHeight="1">
      <c r="A80" s="125"/>
      <c r="B80" s="126"/>
      <c r="C80" s="141"/>
      <c r="D80" s="141"/>
      <c r="E80" s="139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</row>
    <row r="81" ht="15.75" customHeight="1">
      <c r="A81" s="125"/>
      <c r="B81" s="126"/>
      <c r="C81" s="141"/>
      <c r="D81" s="141"/>
      <c r="E81" s="139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ht="15.75" customHeight="1">
      <c r="A82" s="125"/>
      <c r="B82" s="126"/>
      <c r="C82" s="141"/>
      <c r="D82" s="141"/>
      <c r="E82" s="139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</row>
    <row r="83" ht="15.75" customHeight="1">
      <c r="A83" s="125"/>
      <c r="B83" s="126"/>
      <c r="C83" s="141"/>
      <c r="D83" s="141"/>
      <c r="E83" s="139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</row>
    <row r="84" ht="15.75" customHeight="1">
      <c r="A84" s="125"/>
      <c r="B84" s="126"/>
      <c r="C84" s="141"/>
      <c r="D84" s="141"/>
      <c r="E84" s="139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</row>
    <row r="85" ht="15.75" customHeight="1">
      <c r="A85" s="125"/>
      <c r="B85" s="126"/>
      <c r="C85" s="141"/>
      <c r="D85" s="141"/>
      <c r="E85" s="139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</row>
    <row r="86" ht="15.75" customHeight="1">
      <c r="A86" s="125"/>
      <c r="B86" s="126"/>
      <c r="C86" s="141"/>
      <c r="D86" s="141"/>
      <c r="E86" s="139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</row>
    <row r="87" ht="15.75" customHeight="1">
      <c r="A87" s="125"/>
      <c r="B87" s="126"/>
      <c r="C87" s="141"/>
      <c r="D87" s="141"/>
      <c r="E87" s="139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</row>
    <row r="88" ht="21.0" customHeight="1">
      <c r="A88" s="125"/>
      <c r="B88" s="126"/>
      <c r="C88" s="142"/>
      <c r="D88" s="136"/>
      <c r="E88" s="126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</row>
    <row r="89" ht="15.75" customHeight="1">
      <c r="A89" s="125"/>
      <c r="B89" s="126"/>
      <c r="C89" s="125"/>
      <c r="D89" s="125"/>
      <c r="E89" s="126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</row>
    <row r="90" ht="15.75" customHeight="1">
      <c r="A90" s="125"/>
      <c r="B90" s="126"/>
      <c r="C90" s="138"/>
      <c r="D90" s="141"/>
      <c r="E90" s="139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</row>
    <row r="91" ht="15.75" customHeight="1">
      <c r="A91" s="125"/>
      <c r="B91" s="126"/>
      <c r="C91" s="138"/>
      <c r="D91" s="141"/>
      <c r="E91" s="139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 ht="15.75" customHeight="1">
      <c r="A92" s="125"/>
      <c r="B92" s="126"/>
      <c r="C92" s="138"/>
      <c r="D92" s="141"/>
      <c r="E92" s="139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</row>
    <row r="93" ht="15.75" customHeight="1">
      <c r="A93" s="125"/>
      <c r="B93" s="126"/>
      <c r="C93" s="138"/>
      <c r="D93" s="141"/>
      <c r="E93" s="139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</row>
    <row r="94" ht="15.75" customHeight="1">
      <c r="A94" s="125"/>
      <c r="B94" s="126"/>
      <c r="C94" s="138"/>
      <c r="D94" s="141"/>
      <c r="E94" s="139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</row>
    <row r="95" ht="15.75" customHeight="1">
      <c r="A95" s="125"/>
      <c r="B95" s="126"/>
      <c r="C95" s="141"/>
      <c r="D95" s="141"/>
      <c r="E95" s="139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</row>
    <row r="96" ht="15.75" customHeight="1">
      <c r="A96" s="125"/>
      <c r="B96" s="126"/>
      <c r="C96" s="141"/>
      <c r="D96" s="141"/>
      <c r="E96" s="139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</row>
    <row r="97" ht="15.75" customHeight="1">
      <c r="A97" s="125"/>
      <c r="B97" s="126"/>
      <c r="C97" s="141"/>
      <c r="D97" s="141"/>
      <c r="E97" s="139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</row>
    <row r="98" ht="15.75" customHeight="1">
      <c r="A98" s="125"/>
      <c r="B98" s="126"/>
      <c r="C98" s="141"/>
      <c r="D98" s="141"/>
      <c r="E98" s="139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</row>
    <row r="99" ht="15.75" customHeight="1">
      <c r="A99" s="125"/>
      <c r="B99" s="126"/>
      <c r="C99" s="141"/>
      <c r="D99" s="141"/>
      <c r="E99" s="139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</row>
    <row r="100" ht="15.75" customHeight="1">
      <c r="A100" s="125"/>
      <c r="B100" s="126"/>
      <c r="C100" s="141"/>
      <c r="D100" s="141"/>
      <c r="E100" s="139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</row>
    <row r="101" ht="15.75" customHeight="1">
      <c r="A101" s="125"/>
      <c r="B101" s="126"/>
      <c r="C101" s="141"/>
      <c r="D101" s="141"/>
      <c r="E101" s="139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2" ht="15.75" customHeight="1">
      <c r="A102" s="125"/>
      <c r="B102" s="126"/>
      <c r="C102" s="141"/>
      <c r="D102" s="141"/>
      <c r="E102" s="139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</row>
    <row r="103" ht="15.75" customHeight="1">
      <c r="A103" s="125"/>
      <c r="B103" s="126"/>
      <c r="C103" s="141"/>
      <c r="D103" s="141"/>
      <c r="E103" s="139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</row>
    <row r="104" ht="15.75" customHeight="1">
      <c r="A104" s="125"/>
      <c r="B104" s="126"/>
      <c r="C104" s="141"/>
      <c r="D104" s="141"/>
      <c r="E104" s="139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</row>
    <row r="105" ht="15.75" customHeight="1">
      <c r="A105" s="125"/>
      <c r="B105" s="126"/>
      <c r="C105" s="125"/>
      <c r="D105" s="125"/>
      <c r="E105" s="139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</row>
    <row r="106" ht="15.75" customHeight="1">
      <c r="A106" s="125"/>
      <c r="B106" s="126"/>
      <c r="C106" s="125"/>
      <c r="D106" s="125"/>
      <c r="E106" s="139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</row>
    <row r="107" ht="15.75" customHeight="1">
      <c r="A107" s="125"/>
      <c r="B107" s="126"/>
      <c r="C107" s="141"/>
      <c r="D107" s="141"/>
      <c r="E107" s="139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</row>
    <row r="108" ht="15.75" customHeight="1">
      <c r="A108" s="125"/>
      <c r="B108" s="126"/>
      <c r="C108" s="141"/>
      <c r="D108" s="141"/>
      <c r="E108" s="126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</row>
    <row r="109" ht="42.75" customHeight="1">
      <c r="A109" s="125"/>
      <c r="B109" s="126"/>
      <c r="C109" s="141"/>
      <c r="D109" s="141"/>
      <c r="E109" s="126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</row>
    <row r="110" ht="15.75" customHeight="1">
      <c r="A110" s="125"/>
      <c r="B110" s="126"/>
      <c r="C110" s="141"/>
      <c r="D110" s="141"/>
      <c r="E110" s="126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</row>
    <row r="111" ht="15.75" customHeight="1">
      <c r="A111" s="125"/>
      <c r="B111" s="126"/>
      <c r="C111" s="141"/>
      <c r="D111" s="141"/>
      <c r="E111" s="126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</row>
    <row r="112" ht="15.75" customHeight="1">
      <c r="A112" s="125"/>
      <c r="B112" s="126"/>
      <c r="C112" s="141"/>
      <c r="D112" s="141"/>
      <c r="E112" s="126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</row>
    <row r="113" ht="15.75" customHeight="1">
      <c r="A113" s="125"/>
      <c r="B113" s="126"/>
      <c r="C113" s="141"/>
      <c r="D113" s="141"/>
      <c r="E113" s="126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</row>
    <row r="114" ht="15.75" customHeight="1">
      <c r="A114" s="125"/>
      <c r="B114" s="126"/>
      <c r="C114" s="141"/>
      <c r="D114" s="141"/>
      <c r="E114" s="126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</row>
    <row r="115" ht="15.75" customHeight="1">
      <c r="A115" s="125"/>
      <c r="B115" s="126"/>
      <c r="C115" s="141"/>
      <c r="D115" s="141"/>
      <c r="E115" s="126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</row>
    <row r="116" ht="21.0" customHeight="1">
      <c r="A116" s="125"/>
      <c r="B116" s="126"/>
      <c r="C116" s="135"/>
      <c r="D116" s="136"/>
      <c r="E116" s="126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</row>
    <row r="117" ht="21.0" customHeight="1">
      <c r="A117" s="125"/>
      <c r="B117" s="126"/>
      <c r="C117" s="137"/>
      <c r="D117" s="137"/>
      <c r="E117" s="126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</row>
    <row r="118" ht="15.75" customHeight="1">
      <c r="A118" s="125"/>
      <c r="B118" s="126"/>
      <c r="C118" s="141"/>
      <c r="D118" s="141"/>
      <c r="E118" s="139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</row>
    <row r="119" ht="15.75" customHeight="1">
      <c r="A119" s="125"/>
      <c r="B119" s="126"/>
      <c r="C119" s="141"/>
      <c r="D119" s="141"/>
      <c r="E119" s="139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</row>
    <row r="120" ht="15.75" customHeight="1">
      <c r="A120" s="125"/>
      <c r="B120" s="126"/>
      <c r="C120" s="141"/>
      <c r="D120" s="141"/>
      <c r="E120" s="139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</row>
    <row r="121" ht="15.75" customHeight="1">
      <c r="A121" s="125"/>
      <c r="B121" s="126"/>
      <c r="C121" s="141"/>
      <c r="D121" s="141"/>
      <c r="E121" s="139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</row>
    <row r="122" ht="15.75" customHeight="1">
      <c r="A122" s="125"/>
      <c r="B122" s="126"/>
      <c r="C122" s="141"/>
      <c r="D122" s="141"/>
      <c r="E122" s="139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</row>
    <row r="123" ht="15.75" customHeight="1">
      <c r="A123" s="125"/>
      <c r="B123" s="126"/>
      <c r="C123" s="141"/>
      <c r="D123" s="141"/>
      <c r="E123" s="139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</row>
    <row r="124" ht="15.75" customHeight="1">
      <c r="A124" s="125"/>
      <c r="B124" s="126"/>
      <c r="C124" s="141"/>
      <c r="D124" s="141"/>
      <c r="E124" s="139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</row>
    <row r="125" ht="15.75" customHeight="1">
      <c r="A125" s="125"/>
      <c r="B125" s="126"/>
      <c r="C125" s="141"/>
      <c r="D125" s="141"/>
      <c r="E125" s="139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</row>
    <row r="126" ht="15.75" customHeight="1">
      <c r="A126" s="125"/>
      <c r="B126" s="126"/>
      <c r="C126" s="141"/>
      <c r="D126" s="141"/>
      <c r="E126" s="139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</row>
    <row r="127" ht="15.75" customHeight="1">
      <c r="A127" s="125"/>
      <c r="B127" s="126"/>
      <c r="C127" s="141"/>
      <c r="D127" s="141"/>
      <c r="E127" s="139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</row>
    <row r="128" ht="15.75" customHeight="1">
      <c r="A128" s="125"/>
      <c r="B128" s="126"/>
      <c r="C128" s="141"/>
      <c r="D128" s="141"/>
      <c r="E128" s="139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</row>
    <row r="129" ht="15.75" customHeight="1">
      <c r="A129" s="125"/>
      <c r="B129" s="126"/>
      <c r="C129" s="141"/>
      <c r="D129" s="141"/>
      <c r="E129" s="139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</row>
    <row r="130" ht="15.75" customHeight="1">
      <c r="A130" s="125"/>
      <c r="B130" s="126"/>
      <c r="C130" s="141"/>
      <c r="D130" s="141"/>
      <c r="E130" s="139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</row>
    <row r="131" ht="15.75" customHeight="1">
      <c r="A131" s="125"/>
      <c r="B131" s="126"/>
      <c r="C131" s="141"/>
      <c r="D131" s="141"/>
      <c r="E131" s="139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</row>
    <row r="132" ht="15.75" customHeight="1">
      <c r="A132" s="125"/>
      <c r="B132" s="126"/>
      <c r="C132" s="141"/>
      <c r="D132" s="141"/>
      <c r="E132" s="139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</row>
    <row r="133" ht="15.75" customHeight="1">
      <c r="A133" s="125"/>
      <c r="B133" s="126"/>
      <c r="C133" s="141"/>
      <c r="D133" s="141"/>
      <c r="E133" s="139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</row>
    <row r="134" ht="15.75" customHeight="1">
      <c r="A134" s="125"/>
      <c r="B134" s="126"/>
      <c r="C134" s="141"/>
      <c r="D134" s="141"/>
      <c r="E134" s="139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</row>
    <row r="135" ht="15.75" customHeight="1">
      <c r="A135" s="125"/>
      <c r="B135" s="126"/>
      <c r="C135" s="141"/>
      <c r="D135" s="141"/>
      <c r="E135" s="139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</row>
    <row r="136" ht="15.75" customHeight="1">
      <c r="A136" s="125"/>
      <c r="B136" s="126"/>
      <c r="C136" s="141"/>
      <c r="D136" s="141"/>
      <c r="E136" s="139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</row>
    <row r="137" ht="15.75" customHeight="1">
      <c r="A137" s="125"/>
      <c r="B137" s="126"/>
      <c r="C137" s="141"/>
      <c r="D137" s="141"/>
      <c r="E137" s="139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</row>
    <row r="138" ht="15.75" customHeight="1">
      <c r="A138" s="125"/>
      <c r="B138" s="126"/>
      <c r="C138" s="141"/>
      <c r="D138" s="141"/>
      <c r="E138" s="139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</row>
    <row r="139" ht="15.75" customHeight="1">
      <c r="A139" s="125"/>
      <c r="B139" s="126"/>
      <c r="C139" s="125"/>
      <c r="D139" s="125"/>
      <c r="E139" s="139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</row>
    <row r="140" ht="15.75" customHeight="1">
      <c r="A140" s="125"/>
      <c r="B140" s="126"/>
      <c r="C140" s="125"/>
      <c r="D140" s="125"/>
      <c r="E140" s="126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</row>
    <row r="141" ht="15.75" customHeight="1">
      <c r="A141" s="125"/>
      <c r="B141" s="126"/>
      <c r="C141" s="125"/>
      <c r="D141" s="125"/>
      <c r="E141" s="126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</row>
    <row r="142" ht="15.75" customHeight="1">
      <c r="A142" s="125"/>
      <c r="B142" s="126"/>
      <c r="C142" s="125"/>
      <c r="D142" s="125"/>
      <c r="E142" s="126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</row>
    <row r="143" ht="15.75" customHeight="1">
      <c r="A143" s="125"/>
      <c r="B143" s="126"/>
      <c r="C143" s="125"/>
      <c r="D143" s="125"/>
      <c r="E143" s="126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</row>
    <row r="144" ht="15.75" customHeight="1">
      <c r="A144" s="125"/>
      <c r="B144" s="126"/>
      <c r="C144" s="125"/>
      <c r="D144" s="125"/>
      <c r="E144" s="126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</row>
    <row r="145" ht="15.75" customHeight="1">
      <c r="A145" s="125"/>
      <c r="B145" s="126"/>
      <c r="C145" s="125"/>
      <c r="D145" s="125"/>
      <c r="E145" s="126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</row>
    <row r="146" ht="15.75" customHeight="1">
      <c r="A146" s="125"/>
      <c r="B146" s="126"/>
      <c r="C146" s="125"/>
      <c r="D146" s="125"/>
      <c r="E146" s="126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</row>
    <row r="147" ht="15.75" customHeight="1">
      <c r="A147" s="125"/>
      <c r="B147" s="126"/>
      <c r="C147" s="125"/>
      <c r="D147" s="125"/>
      <c r="E147" s="126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</row>
    <row r="148" ht="21.0" customHeight="1">
      <c r="A148" s="125"/>
      <c r="B148" s="126"/>
      <c r="C148" s="142"/>
      <c r="D148" s="136"/>
      <c r="E148" s="126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</row>
    <row r="149" ht="21.0" customHeight="1">
      <c r="A149" s="125"/>
      <c r="B149" s="126"/>
      <c r="C149" s="144"/>
      <c r="D149" s="144"/>
      <c r="E149" s="126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</row>
    <row r="150" ht="15.75" customHeight="1">
      <c r="A150" s="125"/>
      <c r="B150" s="126"/>
      <c r="C150" s="141"/>
      <c r="D150" s="141"/>
      <c r="E150" s="139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</row>
    <row r="151" ht="15.75" customHeight="1">
      <c r="A151" s="125"/>
      <c r="B151" s="126"/>
      <c r="C151" s="141"/>
      <c r="D151" s="141"/>
      <c r="E151" s="139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</row>
    <row r="152" ht="15.75" customHeight="1">
      <c r="A152" s="125"/>
      <c r="B152" s="126"/>
      <c r="C152" s="141"/>
      <c r="D152" s="141"/>
      <c r="E152" s="139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</row>
    <row r="153" ht="15.75" customHeight="1">
      <c r="A153" s="125"/>
      <c r="B153" s="126"/>
      <c r="C153" s="141"/>
      <c r="D153" s="141"/>
      <c r="E153" s="139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</row>
    <row r="154" ht="15.75" customHeight="1">
      <c r="A154" s="125"/>
      <c r="B154" s="126"/>
      <c r="C154" s="138"/>
      <c r="D154" s="141"/>
      <c r="E154" s="139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</row>
    <row r="155" ht="15.75" customHeight="1">
      <c r="A155" s="125"/>
      <c r="B155" s="126"/>
      <c r="C155" s="141"/>
      <c r="D155" s="141"/>
      <c r="E155" s="139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</row>
    <row r="156" ht="15.75" customHeight="1">
      <c r="A156" s="125"/>
      <c r="B156" s="126"/>
      <c r="C156" s="141"/>
      <c r="D156" s="141"/>
      <c r="E156" s="139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</row>
    <row r="157" ht="15.75" customHeight="1">
      <c r="A157" s="125"/>
      <c r="B157" s="126"/>
      <c r="C157" s="141"/>
      <c r="D157" s="141"/>
      <c r="E157" s="139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</row>
    <row r="158" ht="15.75" customHeight="1">
      <c r="A158" s="125"/>
      <c r="B158" s="126"/>
      <c r="C158" s="141"/>
      <c r="D158" s="141"/>
      <c r="E158" s="139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</row>
    <row r="159" ht="15.75" customHeight="1">
      <c r="A159" s="125"/>
      <c r="B159" s="126"/>
      <c r="C159" s="141"/>
      <c r="D159" s="141"/>
      <c r="E159" s="139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</row>
    <row r="160" ht="15.75" customHeight="1">
      <c r="A160" s="125"/>
      <c r="B160" s="126"/>
      <c r="C160" s="141"/>
      <c r="D160" s="141"/>
      <c r="E160" s="139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</row>
    <row r="161" ht="15.75" customHeight="1">
      <c r="A161" s="125"/>
      <c r="B161" s="126"/>
      <c r="C161" s="141"/>
      <c r="D161" s="141"/>
      <c r="E161" s="139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</row>
    <row r="162" ht="15.75" customHeight="1">
      <c r="A162" s="125"/>
      <c r="B162" s="126"/>
      <c r="C162" s="141"/>
      <c r="D162" s="141"/>
      <c r="E162" s="139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</row>
    <row r="163" ht="15.75" customHeight="1">
      <c r="A163" s="125"/>
      <c r="B163" s="126"/>
      <c r="C163" s="141"/>
      <c r="D163" s="141"/>
      <c r="E163" s="139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</row>
    <row r="164" ht="15.75" customHeight="1">
      <c r="A164" s="125"/>
      <c r="B164" s="126"/>
      <c r="C164" s="141"/>
      <c r="D164" s="141"/>
      <c r="E164" s="139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</row>
    <row r="165" ht="15.75" customHeight="1">
      <c r="A165" s="125"/>
      <c r="B165" s="126"/>
      <c r="C165" s="141"/>
      <c r="D165" s="141"/>
      <c r="E165" s="139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</row>
    <row r="166" ht="15.75" customHeight="1">
      <c r="A166" s="125"/>
      <c r="B166" s="126"/>
      <c r="C166" s="141"/>
      <c r="D166" s="141"/>
      <c r="E166" s="139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</row>
    <row r="167" ht="15.75" customHeight="1">
      <c r="A167" s="125"/>
      <c r="B167" s="126"/>
      <c r="C167" s="141"/>
      <c r="D167" s="141"/>
      <c r="E167" s="139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</row>
    <row r="168" ht="15.75" customHeight="1">
      <c r="A168" s="125"/>
      <c r="B168" s="126"/>
      <c r="C168" s="141"/>
      <c r="D168" s="141"/>
      <c r="E168" s="139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</row>
    <row r="169" ht="15.75" customHeight="1">
      <c r="A169" s="125"/>
      <c r="B169" s="126"/>
      <c r="C169" s="141"/>
      <c r="D169" s="141"/>
      <c r="E169" s="139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</row>
    <row r="170" ht="15.75" customHeight="1">
      <c r="A170" s="125"/>
      <c r="B170" s="126"/>
      <c r="C170" s="141"/>
      <c r="D170" s="141"/>
      <c r="E170" s="139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</row>
    <row r="171" ht="15.75" customHeight="1">
      <c r="A171" s="125"/>
      <c r="B171" s="126"/>
      <c r="C171" s="141"/>
      <c r="D171" s="141"/>
      <c r="E171" s="126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</row>
    <row r="172" ht="15.75" customHeight="1">
      <c r="A172" s="125"/>
      <c r="B172" s="126"/>
      <c r="C172" s="125"/>
      <c r="D172" s="125"/>
      <c r="E172" s="126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</row>
    <row r="173" ht="15.75" customHeight="1">
      <c r="A173" s="125"/>
      <c r="B173" s="126"/>
      <c r="C173" s="125"/>
      <c r="D173" s="125"/>
      <c r="E173" s="126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</row>
    <row r="174" ht="15.75" customHeight="1">
      <c r="A174" s="125"/>
      <c r="B174" s="126"/>
      <c r="C174" s="125"/>
      <c r="D174" s="125"/>
      <c r="E174" s="126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</row>
    <row r="175" ht="15.75" customHeight="1">
      <c r="A175" s="125"/>
      <c r="B175" s="126"/>
      <c r="C175" s="125"/>
      <c r="D175" s="125"/>
      <c r="E175" s="126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</row>
    <row r="176" ht="15.75" customHeight="1">
      <c r="A176" s="125"/>
      <c r="B176" s="126"/>
      <c r="C176" s="125"/>
      <c r="D176" s="125"/>
      <c r="E176" s="126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</row>
    <row r="177" ht="15.75" customHeight="1">
      <c r="A177" s="125"/>
      <c r="B177" s="126"/>
      <c r="C177" s="125"/>
      <c r="D177" s="125"/>
      <c r="E177" s="126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</row>
    <row r="178" ht="15.75" customHeight="1">
      <c r="A178" s="125"/>
      <c r="B178" s="126"/>
      <c r="C178" s="125"/>
      <c r="D178" s="125"/>
      <c r="E178" s="126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</row>
    <row r="179" ht="15.75" customHeight="1">
      <c r="A179" s="125"/>
      <c r="B179" s="126"/>
      <c r="C179" s="125"/>
      <c r="D179" s="125"/>
      <c r="E179" s="126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</row>
    <row r="180" ht="15.75" customHeight="1">
      <c r="A180" s="125"/>
      <c r="B180" s="126"/>
      <c r="C180" s="125"/>
      <c r="D180" s="125"/>
      <c r="E180" s="126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</row>
    <row r="181" ht="21.0" customHeight="1">
      <c r="A181" s="125"/>
      <c r="B181" s="126"/>
      <c r="C181" s="145"/>
      <c r="D181" s="146"/>
      <c r="E181" s="126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</row>
    <row r="182" ht="21.0" customHeight="1">
      <c r="A182" s="125"/>
      <c r="B182" s="126"/>
      <c r="C182" s="146"/>
      <c r="D182" s="146"/>
      <c r="E182" s="126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</row>
    <row r="183" ht="15.75" customHeight="1">
      <c r="A183" s="125"/>
      <c r="B183" s="126"/>
      <c r="C183" s="141"/>
      <c r="D183" s="141"/>
      <c r="E183" s="139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</row>
    <row r="184" ht="15.75" customHeight="1">
      <c r="A184" s="125"/>
      <c r="B184" s="126"/>
      <c r="C184" s="141"/>
      <c r="D184" s="141"/>
      <c r="E184" s="139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</row>
    <row r="185" ht="15.75" customHeight="1">
      <c r="A185" s="125"/>
      <c r="B185" s="126"/>
      <c r="C185" s="141"/>
      <c r="D185" s="141"/>
      <c r="E185" s="139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</row>
    <row r="186" ht="15.75" customHeight="1">
      <c r="A186" s="125"/>
      <c r="B186" s="126"/>
      <c r="C186" s="141"/>
      <c r="D186" s="141"/>
      <c r="E186" s="139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</row>
    <row r="187" ht="15.75" customHeight="1">
      <c r="A187" s="125"/>
      <c r="B187" s="126"/>
      <c r="C187" s="141"/>
      <c r="D187" s="141"/>
      <c r="E187" s="139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</row>
    <row r="188" ht="15.75" customHeight="1">
      <c r="A188" s="125"/>
      <c r="B188" s="126"/>
      <c r="C188" s="141"/>
      <c r="D188" s="141"/>
      <c r="E188" s="139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</row>
    <row r="189" ht="15.75" customHeight="1">
      <c r="A189" s="125"/>
      <c r="B189" s="126"/>
      <c r="C189" s="141"/>
      <c r="D189" s="141"/>
      <c r="E189" s="139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</row>
    <row r="190" ht="15.75" customHeight="1">
      <c r="A190" s="125"/>
      <c r="B190" s="126"/>
      <c r="C190" s="141"/>
      <c r="D190" s="141"/>
      <c r="E190" s="139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</row>
    <row r="191" ht="15.75" customHeight="1">
      <c r="A191" s="125"/>
      <c r="B191" s="126"/>
      <c r="C191" s="125"/>
      <c r="D191" s="125"/>
      <c r="E191" s="126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</row>
    <row r="192" ht="15.75" customHeight="1">
      <c r="A192" s="125"/>
      <c r="B192" s="126"/>
      <c r="C192" s="125"/>
      <c r="D192" s="125"/>
      <c r="E192" s="126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</row>
    <row r="193" ht="15.75" customHeight="1">
      <c r="A193" s="125"/>
      <c r="B193" s="126"/>
      <c r="C193" s="141"/>
      <c r="D193" s="141"/>
      <c r="E193" s="126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</row>
    <row r="194" ht="15.75" customHeight="1">
      <c r="A194" s="125"/>
      <c r="B194" s="126"/>
      <c r="C194" s="125"/>
      <c r="D194" s="125"/>
      <c r="E194" s="126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</row>
    <row r="195" ht="15.75" customHeight="1">
      <c r="A195" s="125"/>
      <c r="B195" s="126"/>
      <c r="C195" s="125"/>
      <c r="D195" s="125"/>
      <c r="E195" s="126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</row>
    <row r="196" ht="15.75" customHeight="1">
      <c r="A196" s="125"/>
      <c r="B196" s="126"/>
      <c r="C196" s="125"/>
      <c r="D196" s="125"/>
      <c r="E196" s="126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</row>
    <row r="197" ht="15.75" customHeight="1">
      <c r="A197" s="125"/>
      <c r="B197" s="126"/>
      <c r="C197" s="125"/>
      <c r="D197" s="125"/>
      <c r="E197" s="126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</row>
    <row r="198" ht="15.75" customHeight="1">
      <c r="A198" s="125"/>
      <c r="B198" s="126"/>
      <c r="C198" s="125"/>
      <c r="D198" s="125"/>
      <c r="E198" s="126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</row>
    <row r="199" ht="15.75" customHeight="1">
      <c r="A199" s="125"/>
      <c r="B199" s="126"/>
      <c r="C199" s="125"/>
      <c r="D199" s="125"/>
      <c r="E199" s="126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</row>
    <row r="200" ht="15.75" customHeight="1">
      <c r="A200" s="125"/>
      <c r="B200" s="126"/>
      <c r="C200" s="125"/>
      <c r="D200" s="125"/>
      <c r="E200" s="126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</row>
    <row r="201" ht="15.75" customHeight="1">
      <c r="A201" s="125"/>
      <c r="B201" s="126"/>
      <c r="C201" s="125"/>
      <c r="D201" s="125"/>
      <c r="E201" s="126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</row>
    <row r="202" ht="15.75" customHeight="1">
      <c r="A202" s="125"/>
      <c r="B202" s="126"/>
      <c r="C202" s="125"/>
      <c r="D202" s="125"/>
      <c r="E202" s="126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</row>
    <row r="203" ht="15.75" customHeight="1">
      <c r="A203" s="125"/>
      <c r="B203" s="126"/>
      <c r="C203" s="125"/>
      <c r="D203" s="125"/>
      <c r="E203" s="126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</row>
    <row r="204" ht="15.75" customHeight="1">
      <c r="A204" s="125"/>
      <c r="B204" s="126"/>
      <c r="C204" s="125"/>
      <c r="D204" s="125"/>
      <c r="E204" s="126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</row>
    <row r="205" ht="15.75" customHeight="1">
      <c r="A205" s="125"/>
      <c r="B205" s="126"/>
      <c r="C205" s="125"/>
      <c r="D205" s="125"/>
      <c r="E205" s="126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</row>
    <row r="206" ht="15.75" customHeight="1">
      <c r="A206" s="125"/>
      <c r="B206" s="126"/>
      <c r="C206" s="125"/>
      <c r="D206" s="125"/>
      <c r="E206" s="126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</row>
    <row r="207" ht="15.75" customHeight="1">
      <c r="A207" s="125"/>
      <c r="B207" s="126"/>
      <c r="C207" s="125"/>
      <c r="D207" s="125"/>
      <c r="E207" s="126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</row>
    <row r="208" ht="15.75" customHeight="1">
      <c r="A208" s="125"/>
      <c r="B208" s="126"/>
      <c r="C208" s="125"/>
      <c r="D208" s="125"/>
      <c r="E208" s="126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</row>
    <row r="209" ht="15.75" customHeight="1">
      <c r="A209" s="125"/>
      <c r="B209" s="126"/>
      <c r="C209" s="125"/>
      <c r="D209" s="125"/>
      <c r="E209" s="126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</row>
    <row r="210" ht="15.75" customHeight="1">
      <c r="A210" s="125"/>
      <c r="B210" s="126"/>
      <c r="C210" s="125"/>
      <c r="D210" s="125"/>
      <c r="E210" s="126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</row>
    <row r="211" ht="15.75" customHeight="1">
      <c r="A211" s="125"/>
      <c r="B211" s="126"/>
      <c r="C211" s="125"/>
      <c r="D211" s="125"/>
      <c r="E211" s="126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</row>
    <row r="212" ht="15.75" customHeight="1">
      <c r="A212" s="125"/>
      <c r="B212" s="126"/>
      <c r="C212" s="125"/>
      <c r="D212" s="125"/>
      <c r="E212" s="126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</row>
    <row r="213" ht="15.75" customHeight="1">
      <c r="A213" s="125"/>
      <c r="B213" s="126"/>
      <c r="C213" s="125"/>
      <c r="D213" s="125"/>
      <c r="E213" s="126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</row>
    <row r="214" ht="15.75" customHeight="1">
      <c r="A214" s="125"/>
      <c r="B214" s="126"/>
      <c r="C214" s="125"/>
      <c r="D214" s="125"/>
      <c r="E214" s="126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</row>
    <row r="215" ht="15.75" customHeight="1">
      <c r="A215" s="125"/>
      <c r="B215" s="126"/>
      <c r="C215" s="125"/>
      <c r="D215" s="125"/>
      <c r="E215" s="126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</row>
    <row r="216" ht="15.75" customHeight="1">
      <c r="A216" s="125"/>
      <c r="B216" s="126"/>
      <c r="C216" s="125"/>
      <c r="D216" s="125"/>
      <c r="E216" s="126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</row>
    <row r="217" ht="15.75" customHeight="1">
      <c r="A217" s="125"/>
      <c r="B217" s="126"/>
      <c r="C217" s="125"/>
      <c r="D217" s="125"/>
      <c r="E217" s="126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</row>
    <row r="218" ht="15.75" customHeight="1">
      <c r="A218" s="125"/>
      <c r="B218" s="126"/>
      <c r="C218" s="125"/>
      <c r="D218" s="125"/>
      <c r="E218" s="126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</row>
    <row r="219" ht="15.75" customHeight="1">
      <c r="A219" s="125"/>
      <c r="B219" s="126"/>
      <c r="C219" s="125"/>
      <c r="D219" s="125"/>
      <c r="E219" s="126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</row>
    <row r="220" ht="15.75" customHeight="1">
      <c r="A220" s="125"/>
      <c r="B220" s="126"/>
      <c r="C220" s="125"/>
      <c r="D220" s="125"/>
      <c r="E220" s="126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</row>
    <row r="221" ht="15.75" customHeight="1">
      <c r="A221" s="125"/>
      <c r="B221" s="126"/>
      <c r="C221" s="125"/>
      <c r="D221" s="125"/>
      <c r="E221" s="126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</row>
    <row r="222" ht="15.75" customHeight="1">
      <c r="A222" s="125"/>
      <c r="B222" s="126"/>
      <c r="C222" s="125"/>
      <c r="D222" s="125"/>
      <c r="E222" s="126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</row>
    <row r="223" ht="15.75" customHeight="1">
      <c r="A223" s="125"/>
      <c r="B223" s="126"/>
      <c r="C223" s="125"/>
      <c r="D223" s="125"/>
      <c r="E223" s="126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</row>
    <row r="224" ht="15.75" customHeight="1">
      <c r="A224" s="125"/>
      <c r="B224" s="126"/>
      <c r="C224" s="125"/>
      <c r="D224" s="125"/>
      <c r="E224" s="126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</row>
    <row r="225" ht="15.75" customHeight="1">
      <c r="A225" s="125"/>
      <c r="B225" s="126"/>
      <c r="C225" s="125"/>
      <c r="D225" s="125"/>
      <c r="E225" s="126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</row>
    <row r="226" ht="15.75" customHeight="1">
      <c r="A226" s="125"/>
      <c r="B226" s="126"/>
      <c r="C226" s="125"/>
      <c r="D226" s="125"/>
      <c r="E226" s="126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</row>
    <row r="227" ht="15.75" customHeight="1">
      <c r="A227" s="125"/>
      <c r="B227" s="126"/>
      <c r="C227" s="125"/>
      <c r="D227" s="125"/>
      <c r="E227" s="126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</row>
    <row r="228" ht="15.75" customHeight="1">
      <c r="A228" s="125"/>
      <c r="B228" s="126"/>
      <c r="C228" s="125"/>
      <c r="D228" s="125"/>
      <c r="E228" s="126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</row>
    <row r="229" ht="15.75" customHeight="1">
      <c r="A229" s="125"/>
      <c r="B229" s="126"/>
      <c r="C229" s="125"/>
      <c r="D229" s="125"/>
      <c r="E229" s="126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</row>
    <row r="230" ht="15.75" customHeight="1">
      <c r="A230" s="125"/>
      <c r="B230" s="126"/>
      <c r="C230" s="125"/>
      <c r="D230" s="125"/>
      <c r="E230" s="126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</row>
    <row r="231" ht="15.75" customHeight="1">
      <c r="A231" s="125"/>
      <c r="B231" s="126"/>
      <c r="C231" s="125"/>
      <c r="D231" s="125"/>
      <c r="E231" s="126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</row>
    <row r="232" ht="15.75" customHeight="1">
      <c r="A232" s="125"/>
      <c r="B232" s="126"/>
      <c r="C232" s="125"/>
      <c r="D232" s="125"/>
      <c r="E232" s="126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</row>
    <row r="233" ht="15.75" customHeight="1">
      <c r="A233" s="125"/>
      <c r="B233" s="126"/>
      <c r="C233" s="125"/>
      <c r="D233" s="125"/>
      <c r="E233" s="126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</row>
    <row r="234" ht="15.75" customHeight="1">
      <c r="A234" s="125"/>
      <c r="B234" s="126"/>
      <c r="C234" s="125"/>
      <c r="D234" s="125"/>
      <c r="E234" s="126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</row>
    <row r="235" ht="15.75" customHeight="1">
      <c r="A235" s="125"/>
      <c r="B235" s="126"/>
      <c r="C235" s="125"/>
      <c r="D235" s="125"/>
      <c r="E235" s="126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</row>
    <row r="236" ht="15.75" customHeight="1">
      <c r="A236" s="125"/>
      <c r="B236" s="126"/>
      <c r="C236" s="125"/>
      <c r="D236" s="125"/>
      <c r="E236" s="126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</row>
    <row r="237" ht="15.75" customHeight="1">
      <c r="A237" s="125"/>
      <c r="B237" s="126"/>
      <c r="C237" s="125"/>
      <c r="D237" s="125"/>
      <c r="E237" s="126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</row>
    <row r="238" ht="15.75" customHeight="1">
      <c r="A238" s="125"/>
      <c r="B238" s="126"/>
      <c r="C238" s="125"/>
      <c r="D238" s="125"/>
      <c r="E238" s="126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</row>
    <row r="239" ht="15.75" customHeight="1">
      <c r="A239" s="125"/>
      <c r="B239" s="126"/>
      <c r="C239" s="125"/>
      <c r="D239" s="125"/>
      <c r="E239" s="126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</row>
    <row r="240" ht="15.75" customHeight="1">
      <c r="A240" s="125"/>
      <c r="B240" s="126"/>
      <c r="C240" s="125"/>
      <c r="D240" s="125"/>
      <c r="E240" s="126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</row>
    <row r="241" ht="15.75" customHeight="1">
      <c r="A241" s="125"/>
      <c r="B241" s="126"/>
      <c r="C241" s="125"/>
      <c r="D241" s="125"/>
      <c r="E241" s="126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</row>
    <row r="242" ht="15.75" customHeight="1">
      <c r="A242" s="125"/>
      <c r="B242" s="126"/>
      <c r="C242" s="125"/>
      <c r="D242" s="125"/>
      <c r="E242" s="126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</row>
    <row r="243" ht="15.75" customHeight="1">
      <c r="A243" s="125"/>
      <c r="B243" s="126"/>
      <c r="C243" s="125"/>
      <c r="D243" s="125"/>
      <c r="E243" s="126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</row>
    <row r="244" ht="15.75" customHeight="1">
      <c r="A244" s="125"/>
      <c r="B244" s="126"/>
      <c r="C244" s="125"/>
      <c r="D244" s="125"/>
      <c r="E244" s="126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</row>
    <row r="245" ht="15.75" customHeight="1">
      <c r="A245" s="125"/>
      <c r="B245" s="126"/>
      <c r="C245" s="125"/>
      <c r="D245" s="125"/>
      <c r="E245" s="126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</row>
    <row r="246" ht="15.75" customHeight="1">
      <c r="A246" s="125"/>
      <c r="B246" s="126"/>
      <c r="C246" s="125"/>
      <c r="D246" s="125"/>
      <c r="E246" s="126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</row>
    <row r="247" ht="15.75" customHeight="1">
      <c r="A247" s="125"/>
      <c r="B247" s="126"/>
      <c r="C247" s="125"/>
      <c r="D247" s="125"/>
      <c r="E247" s="126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</row>
    <row r="248" ht="15.75" customHeight="1">
      <c r="A248" s="125"/>
      <c r="B248" s="126"/>
      <c r="C248" s="125"/>
      <c r="D248" s="125"/>
      <c r="E248" s="126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</row>
    <row r="249" ht="15.75" customHeight="1">
      <c r="A249" s="125"/>
      <c r="B249" s="126"/>
      <c r="C249" s="125"/>
      <c r="D249" s="125"/>
      <c r="E249" s="126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</row>
    <row r="250" ht="15.75" customHeight="1">
      <c r="A250" s="125"/>
      <c r="B250" s="126"/>
      <c r="C250" s="125"/>
      <c r="D250" s="125"/>
      <c r="E250" s="126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</row>
    <row r="251" ht="15.75" customHeight="1">
      <c r="A251" s="125"/>
      <c r="B251" s="126"/>
      <c r="C251" s="125"/>
      <c r="D251" s="125"/>
      <c r="E251" s="126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</row>
    <row r="252" ht="15.75" customHeight="1">
      <c r="A252" s="125"/>
      <c r="B252" s="126"/>
      <c r="C252" s="125"/>
      <c r="D252" s="125"/>
      <c r="E252" s="126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</row>
    <row r="253" ht="15.75" customHeight="1">
      <c r="A253" s="125"/>
      <c r="B253" s="126"/>
      <c r="C253" s="125"/>
      <c r="D253" s="125"/>
      <c r="E253" s="126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</row>
    <row r="254" ht="15.75" customHeight="1">
      <c r="A254" s="125"/>
      <c r="B254" s="126"/>
      <c r="C254" s="125"/>
      <c r="D254" s="125"/>
      <c r="E254" s="126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</row>
    <row r="255" ht="15.75" customHeight="1">
      <c r="A255" s="125"/>
      <c r="B255" s="126"/>
      <c r="C255" s="125"/>
      <c r="D255" s="125"/>
      <c r="E255" s="126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</row>
    <row r="256" ht="15.75" customHeight="1">
      <c r="A256" s="125"/>
      <c r="B256" s="126"/>
      <c r="C256" s="125"/>
      <c r="D256" s="125"/>
      <c r="E256" s="126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</row>
    <row r="257" ht="15.75" customHeight="1">
      <c r="A257" s="125"/>
      <c r="B257" s="126"/>
      <c r="C257" s="125"/>
      <c r="D257" s="125"/>
      <c r="E257" s="126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</row>
    <row r="258" ht="15.75" customHeight="1">
      <c r="A258" s="125"/>
      <c r="B258" s="126"/>
      <c r="C258" s="125"/>
      <c r="D258" s="125"/>
      <c r="E258" s="126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</row>
    <row r="259" ht="15.75" customHeight="1">
      <c r="A259" s="125"/>
      <c r="B259" s="126"/>
      <c r="C259" s="125"/>
      <c r="D259" s="125"/>
      <c r="E259" s="126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</row>
    <row r="260" ht="15.75" customHeight="1">
      <c r="A260" s="125"/>
      <c r="B260" s="126"/>
      <c r="C260" s="125"/>
      <c r="D260" s="125"/>
      <c r="E260" s="126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</row>
    <row r="261" ht="15.75" customHeight="1">
      <c r="A261" s="125"/>
      <c r="B261" s="126"/>
      <c r="C261" s="125"/>
      <c r="D261" s="125"/>
      <c r="E261" s="126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</row>
    <row r="262" ht="15.75" customHeight="1">
      <c r="A262" s="125"/>
      <c r="B262" s="126"/>
      <c r="C262" s="125"/>
      <c r="D262" s="125"/>
      <c r="E262" s="126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</row>
    <row r="263" ht="15.75" customHeight="1">
      <c r="A263" s="125"/>
      <c r="B263" s="126"/>
      <c r="C263" s="125"/>
      <c r="D263" s="125"/>
      <c r="E263" s="126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</row>
    <row r="264" ht="15.75" customHeight="1">
      <c r="A264" s="125"/>
      <c r="B264" s="126"/>
      <c r="C264" s="125"/>
      <c r="D264" s="125"/>
      <c r="E264" s="126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</row>
    <row r="265" ht="15.75" customHeight="1">
      <c r="A265" s="125"/>
      <c r="B265" s="126"/>
      <c r="C265" s="125"/>
      <c r="D265" s="125"/>
      <c r="E265" s="126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</row>
    <row r="266" ht="15.75" customHeight="1">
      <c r="A266" s="125"/>
      <c r="B266" s="126"/>
      <c r="C266" s="125"/>
      <c r="D266" s="125"/>
      <c r="E266" s="126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</row>
    <row r="267" ht="15.75" customHeight="1">
      <c r="A267" s="125"/>
      <c r="B267" s="126"/>
      <c r="C267" s="125"/>
      <c r="D267" s="125"/>
      <c r="E267" s="126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</row>
    <row r="268" ht="15.75" customHeight="1">
      <c r="A268" s="125"/>
      <c r="B268" s="126"/>
      <c r="C268" s="125"/>
      <c r="D268" s="125"/>
      <c r="E268" s="126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</row>
    <row r="269" ht="15.75" customHeight="1">
      <c r="A269" s="125"/>
      <c r="B269" s="126"/>
      <c r="C269" s="125"/>
      <c r="D269" s="125"/>
      <c r="E269" s="126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</row>
    <row r="270" ht="15.75" customHeight="1">
      <c r="A270" s="125"/>
      <c r="B270" s="126"/>
      <c r="C270" s="125"/>
      <c r="D270" s="125"/>
      <c r="E270" s="126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</row>
    <row r="271" ht="15.75" customHeight="1">
      <c r="A271" s="125"/>
      <c r="B271" s="126"/>
      <c r="C271" s="125"/>
      <c r="D271" s="125"/>
      <c r="E271" s="126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</row>
    <row r="272" ht="15.75" customHeight="1">
      <c r="A272" s="125"/>
      <c r="B272" s="126"/>
      <c r="C272" s="125"/>
      <c r="D272" s="125"/>
      <c r="E272" s="126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</row>
    <row r="273" ht="15.75" customHeight="1">
      <c r="A273" s="125"/>
      <c r="B273" s="126"/>
      <c r="C273" s="125"/>
      <c r="D273" s="125"/>
      <c r="E273" s="126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</row>
    <row r="274" ht="15.75" customHeight="1">
      <c r="A274" s="125"/>
      <c r="B274" s="126"/>
      <c r="C274" s="125"/>
      <c r="D274" s="125"/>
      <c r="E274" s="126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</row>
    <row r="275" ht="15.75" customHeight="1">
      <c r="A275" s="125"/>
      <c r="B275" s="126"/>
      <c r="C275" s="125"/>
      <c r="D275" s="125"/>
      <c r="E275" s="126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</row>
    <row r="276" ht="15.75" customHeight="1">
      <c r="A276" s="125"/>
      <c r="B276" s="126"/>
      <c r="C276" s="125"/>
      <c r="D276" s="125"/>
      <c r="E276" s="126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</row>
    <row r="277" ht="15.75" customHeight="1">
      <c r="A277" s="125"/>
      <c r="B277" s="126"/>
      <c r="C277" s="125"/>
      <c r="D277" s="125"/>
      <c r="E277" s="126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</row>
    <row r="278" ht="15.75" customHeight="1">
      <c r="A278" s="125"/>
      <c r="B278" s="126"/>
      <c r="C278" s="125"/>
      <c r="D278" s="125"/>
      <c r="E278" s="126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</row>
    <row r="279" ht="15.75" customHeight="1">
      <c r="A279" s="125"/>
      <c r="B279" s="126"/>
      <c r="C279" s="125"/>
      <c r="D279" s="125"/>
      <c r="E279" s="126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</row>
    <row r="280" ht="15.75" customHeight="1">
      <c r="A280" s="125"/>
      <c r="B280" s="126"/>
      <c r="C280" s="125"/>
      <c r="D280" s="125"/>
      <c r="E280" s="126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</row>
    <row r="281" ht="15.75" customHeight="1">
      <c r="A281" s="125"/>
      <c r="B281" s="126"/>
      <c r="C281" s="125"/>
      <c r="D281" s="125"/>
      <c r="E281" s="126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</row>
    <row r="282" ht="15.75" customHeight="1">
      <c r="A282" s="125"/>
      <c r="B282" s="126"/>
      <c r="C282" s="125"/>
      <c r="D282" s="125"/>
      <c r="E282" s="126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</row>
    <row r="283" ht="15.75" customHeight="1">
      <c r="A283" s="125"/>
      <c r="B283" s="126"/>
      <c r="C283" s="125"/>
      <c r="D283" s="125"/>
      <c r="E283" s="126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</row>
    <row r="284" ht="15.75" customHeight="1">
      <c r="A284" s="125"/>
      <c r="B284" s="126"/>
      <c r="C284" s="125"/>
      <c r="D284" s="125"/>
      <c r="E284" s="126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</row>
    <row r="285" ht="15.75" customHeight="1">
      <c r="A285" s="125"/>
      <c r="B285" s="126"/>
      <c r="C285" s="125"/>
      <c r="D285" s="125"/>
      <c r="E285" s="126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</row>
    <row r="286" ht="15.75" customHeight="1">
      <c r="A286" s="125"/>
      <c r="B286" s="126"/>
      <c r="C286" s="125"/>
      <c r="D286" s="125"/>
      <c r="E286" s="126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</row>
    <row r="287" ht="15.75" customHeight="1">
      <c r="A287" s="125"/>
      <c r="B287" s="126"/>
      <c r="C287" s="125"/>
      <c r="D287" s="125"/>
      <c r="E287" s="126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</row>
    <row r="288" ht="15.75" customHeight="1">
      <c r="A288" s="125"/>
      <c r="B288" s="126"/>
      <c r="C288" s="125"/>
      <c r="D288" s="125"/>
      <c r="E288" s="126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</row>
    <row r="289" ht="15.75" customHeight="1">
      <c r="A289" s="125"/>
      <c r="B289" s="126"/>
      <c r="C289" s="125"/>
      <c r="D289" s="125"/>
      <c r="E289" s="126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</row>
    <row r="290" ht="15.75" customHeight="1">
      <c r="A290" s="125"/>
      <c r="B290" s="126"/>
      <c r="C290" s="125"/>
      <c r="D290" s="125"/>
      <c r="E290" s="126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</row>
    <row r="291" ht="15.75" customHeight="1">
      <c r="A291" s="125"/>
      <c r="B291" s="126"/>
      <c r="C291" s="125"/>
      <c r="D291" s="125"/>
      <c r="E291" s="126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</row>
    <row r="292" ht="15.75" customHeight="1">
      <c r="A292" s="125"/>
      <c r="B292" s="126"/>
      <c r="C292" s="125"/>
      <c r="D292" s="125"/>
      <c r="E292" s="126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</row>
    <row r="293" ht="15.75" customHeight="1">
      <c r="A293" s="125"/>
      <c r="B293" s="126"/>
      <c r="C293" s="125"/>
      <c r="D293" s="125"/>
      <c r="E293" s="126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</row>
    <row r="294" ht="15.75" customHeight="1">
      <c r="A294" s="125"/>
      <c r="B294" s="126"/>
      <c r="C294" s="125"/>
      <c r="D294" s="125"/>
      <c r="E294" s="126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</row>
    <row r="295" ht="15.75" customHeight="1">
      <c r="A295" s="125"/>
      <c r="B295" s="126"/>
      <c r="C295" s="125"/>
      <c r="D295" s="125"/>
      <c r="E295" s="126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</row>
    <row r="296" ht="15.75" customHeight="1">
      <c r="A296" s="125"/>
      <c r="B296" s="126"/>
      <c r="C296" s="125"/>
      <c r="D296" s="125"/>
      <c r="E296" s="126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</row>
    <row r="297" ht="15.75" customHeight="1">
      <c r="A297" s="125"/>
      <c r="B297" s="126"/>
      <c r="C297" s="125"/>
      <c r="D297" s="125"/>
      <c r="E297" s="126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</row>
    <row r="298" ht="15.75" customHeight="1">
      <c r="A298" s="125"/>
      <c r="B298" s="126"/>
      <c r="C298" s="125"/>
      <c r="D298" s="125"/>
      <c r="E298" s="126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</row>
    <row r="299" ht="15.75" customHeight="1">
      <c r="A299" s="125"/>
      <c r="B299" s="126"/>
      <c r="C299" s="125"/>
      <c r="D299" s="125"/>
      <c r="E299" s="126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</row>
    <row r="300" ht="15.75" customHeight="1">
      <c r="A300" s="125"/>
      <c r="B300" s="126"/>
      <c r="C300" s="125"/>
      <c r="D300" s="125"/>
      <c r="E300" s="126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</row>
    <row r="301" ht="15.75" customHeight="1">
      <c r="A301" s="125"/>
      <c r="B301" s="126"/>
      <c r="C301" s="125"/>
      <c r="D301" s="125"/>
      <c r="E301" s="126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</row>
    <row r="302" ht="15.75" customHeight="1">
      <c r="A302" s="125"/>
      <c r="B302" s="126"/>
      <c r="C302" s="125"/>
      <c r="D302" s="125"/>
      <c r="E302" s="126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</row>
    <row r="303" ht="15.75" customHeight="1">
      <c r="A303" s="125"/>
      <c r="B303" s="126"/>
      <c r="C303" s="125"/>
      <c r="D303" s="125"/>
      <c r="E303" s="126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</row>
    <row r="304" ht="15.75" customHeight="1">
      <c r="A304" s="125"/>
      <c r="B304" s="126"/>
      <c r="C304" s="125"/>
      <c r="D304" s="125"/>
      <c r="E304" s="126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</row>
    <row r="305" ht="15.75" customHeight="1">
      <c r="A305" s="125"/>
      <c r="B305" s="126"/>
      <c r="C305" s="125"/>
      <c r="D305" s="125"/>
      <c r="E305" s="126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</row>
    <row r="306" ht="15.75" customHeight="1">
      <c r="A306" s="125"/>
      <c r="B306" s="126"/>
      <c r="C306" s="125"/>
      <c r="D306" s="125"/>
      <c r="E306" s="126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</row>
    <row r="307" ht="15.75" customHeight="1">
      <c r="A307" s="125"/>
      <c r="B307" s="126"/>
      <c r="C307" s="125"/>
      <c r="D307" s="125"/>
      <c r="E307" s="126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</row>
    <row r="308" ht="15.75" customHeight="1">
      <c r="A308" s="125"/>
      <c r="B308" s="126"/>
      <c r="C308" s="125"/>
      <c r="D308" s="125"/>
      <c r="E308" s="126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</row>
    <row r="309" ht="15.75" customHeight="1">
      <c r="A309" s="125"/>
      <c r="B309" s="126"/>
      <c r="C309" s="125"/>
      <c r="D309" s="125"/>
      <c r="E309" s="126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</row>
    <row r="310" ht="15.75" customHeight="1">
      <c r="A310" s="125"/>
      <c r="B310" s="126"/>
      <c r="C310" s="125"/>
      <c r="D310" s="125"/>
      <c r="E310" s="126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</row>
    <row r="311" ht="15.75" customHeight="1">
      <c r="A311" s="125"/>
      <c r="B311" s="126"/>
      <c r="C311" s="125"/>
      <c r="D311" s="125"/>
      <c r="E311" s="126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</row>
    <row r="312" ht="15.75" customHeight="1">
      <c r="A312" s="125"/>
      <c r="B312" s="126"/>
      <c r="C312" s="125"/>
      <c r="D312" s="125"/>
      <c r="E312" s="126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</row>
    <row r="313" ht="15.75" customHeight="1">
      <c r="A313" s="125"/>
      <c r="B313" s="126"/>
      <c r="C313" s="125"/>
      <c r="D313" s="125"/>
      <c r="E313" s="126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</row>
    <row r="314" ht="15.75" customHeight="1">
      <c r="A314" s="125"/>
      <c r="B314" s="126"/>
      <c r="C314" s="125"/>
      <c r="D314" s="125"/>
      <c r="E314" s="126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</row>
    <row r="315" ht="15.75" customHeight="1">
      <c r="A315" s="125"/>
      <c r="B315" s="126"/>
      <c r="C315" s="125"/>
      <c r="D315" s="125"/>
      <c r="E315" s="126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</row>
    <row r="316" ht="15.75" customHeight="1">
      <c r="A316" s="125"/>
      <c r="B316" s="126"/>
      <c r="C316" s="125"/>
      <c r="D316" s="125"/>
      <c r="E316" s="126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</row>
    <row r="317" ht="15.75" customHeight="1">
      <c r="A317" s="125"/>
      <c r="B317" s="126"/>
      <c r="C317" s="125"/>
      <c r="D317" s="125"/>
      <c r="E317" s="126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</row>
    <row r="318" ht="15.75" customHeight="1">
      <c r="A318" s="125"/>
      <c r="B318" s="126"/>
      <c r="C318" s="125"/>
      <c r="D318" s="125"/>
      <c r="E318" s="126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</row>
    <row r="319" ht="15.75" customHeight="1">
      <c r="A319" s="125"/>
      <c r="B319" s="126"/>
      <c r="C319" s="125"/>
      <c r="D319" s="125"/>
      <c r="E319" s="126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</row>
    <row r="320" ht="15.75" customHeight="1">
      <c r="A320" s="125"/>
      <c r="B320" s="126"/>
      <c r="C320" s="125"/>
      <c r="D320" s="125"/>
      <c r="E320" s="126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</row>
    <row r="321" ht="15.75" customHeight="1">
      <c r="A321" s="125"/>
      <c r="B321" s="126"/>
      <c r="C321" s="125"/>
      <c r="D321" s="125"/>
      <c r="E321" s="126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</row>
    <row r="322" ht="15.75" customHeight="1">
      <c r="A322" s="125"/>
      <c r="B322" s="126"/>
      <c r="C322" s="125"/>
      <c r="D322" s="125"/>
      <c r="E322" s="126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</row>
    <row r="323" ht="15.75" customHeight="1">
      <c r="A323" s="125"/>
      <c r="B323" s="126"/>
      <c r="C323" s="125"/>
      <c r="D323" s="125"/>
      <c r="E323" s="126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</row>
    <row r="324" ht="15.75" customHeight="1">
      <c r="A324" s="125"/>
      <c r="B324" s="126"/>
      <c r="C324" s="125"/>
      <c r="D324" s="125"/>
      <c r="E324" s="126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</row>
    <row r="325" ht="15.75" customHeight="1">
      <c r="A325" s="125"/>
      <c r="B325" s="126"/>
      <c r="C325" s="125"/>
      <c r="D325" s="125"/>
      <c r="E325" s="126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</row>
    <row r="326" ht="15.75" customHeight="1">
      <c r="A326" s="125"/>
      <c r="B326" s="126"/>
      <c r="C326" s="125"/>
      <c r="D326" s="125"/>
      <c r="E326" s="126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</row>
    <row r="327" ht="15.75" customHeight="1">
      <c r="A327" s="125"/>
      <c r="B327" s="126"/>
      <c r="C327" s="125"/>
      <c r="D327" s="125"/>
      <c r="E327" s="126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</row>
    <row r="328" ht="15.75" customHeight="1">
      <c r="A328" s="125"/>
      <c r="B328" s="126"/>
      <c r="C328" s="125"/>
      <c r="D328" s="125"/>
      <c r="E328" s="126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</row>
    <row r="329" ht="15.75" customHeight="1">
      <c r="A329" s="125"/>
      <c r="B329" s="126"/>
      <c r="C329" s="125"/>
      <c r="D329" s="125"/>
      <c r="E329" s="126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</row>
    <row r="330" ht="15.75" customHeight="1">
      <c r="A330" s="125"/>
      <c r="B330" s="126"/>
      <c r="C330" s="125"/>
      <c r="D330" s="125"/>
      <c r="E330" s="126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</row>
    <row r="331" ht="15.75" customHeight="1">
      <c r="A331" s="125"/>
      <c r="B331" s="126"/>
      <c r="C331" s="125"/>
      <c r="D331" s="125"/>
      <c r="E331" s="126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</row>
    <row r="332" ht="15.75" customHeight="1">
      <c r="A332" s="125"/>
      <c r="B332" s="126"/>
      <c r="C332" s="125"/>
      <c r="D332" s="125"/>
      <c r="E332" s="126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</row>
    <row r="333" ht="15.75" customHeight="1">
      <c r="A333" s="125"/>
      <c r="B333" s="126"/>
      <c r="C333" s="125"/>
      <c r="D333" s="125"/>
      <c r="E333" s="126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</row>
    <row r="334" ht="15.75" customHeight="1">
      <c r="A334" s="125"/>
      <c r="B334" s="126"/>
      <c r="C334" s="125"/>
      <c r="D334" s="125"/>
      <c r="E334" s="126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</row>
    <row r="335" ht="15.75" customHeight="1">
      <c r="A335" s="125"/>
      <c r="B335" s="126"/>
      <c r="C335" s="125"/>
      <c r="D335" s="125"/>
      <c r="E335" s="126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</row>
    <row r="336" ht="15.75" customHeight="1">
      <c r="A336" s="125"/>
      <c r="B336" s="126"/>
      <c r="C336" s="125"/>
      <c r="D336" s="125"/>
      <c r="E336" s="126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</row>
    <row r="337" ht="15.75" customHeight="1">
      <c r="A337" s="125"/>
      <c r="B337" s="126"/>
      <c r="C337" s="125"/>
      <c r="D337" s="125"/>
      <c r="E337" s="126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</row>
    <row r="338" ht="15.75" customHeight="1">
      <c r="A338" s="125"/>
      <c r="B338" s="126"/>
      <c r="C338" s="125"/>
      <c r="D338" s="125"/>
      <c r="E338" s="126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</row>
    <row r="339" ht="15.75" customHeight="1">
      <c r="A339" s="125"/>
      <c r="B339" s="126"/>
      <c r="C339" s="125"/>
      <c r="D339" s="125"/>
      <c r="E339" s="126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</row>
    <row r="340" ht="15.75" customHeight="1">
      <c r="A340" s="125"/>
      <c r="B340" s="126"/>
      <c r="C340" s="125"/>
      <c r="D340" s="125"/>
      <c r="E340" s="126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</row>
    <row r="341" ht="15.75" customHeight="1">
      <c r="A341" s="125"/>
      <c r="B341" s="126"/>
      <c r="C341" s="125"/>
      <c r="D341" s="125"/>
      <c r="E341" s="126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</row>
    <row r="342" ht="15.75" customHeight="1">
      <c r="A342" s="125"/>
      <c r="B342" s="126"/>
      <c r="C342" s="125"/>
      <c r="D342" s="125"/>
      <c r="E342" s="126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</row>
    <row r="343" ht="15.75" customHeight="1">
      <c r="A343" s="125"/>
      <c r="B343" s="126"/>
      <c r="C343" s="125"/>
      <c r="D343" s="125"/>
      <c r="E343" s="126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</row>
    <row r="344" ht="15.75" customHeight="1">
      <c r="A344" s="125"/>
      <c r="B344" s="126"/>
      <c r="C344" s="125"/>
      <c r="D344" s="125"/>
      <c r="E344" s="126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</row>
    <row r="345" ht="15.75" customHeight="1">
      <c r="A345" s="125"/>
      <c r="B345" s="126"/>
      <c r="C345" s="125"/>
      <c r="D345" s="125"/>
      <c r="E345" s="126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</row>
    <row r="346" ht="15.75" customHeight="1">
      <c r="A346" s="125"/>
      <c r="B346" s="126"/>
      <c r="C346" s="125"/>
      <c r="D346" s="125"/>
      <c r="E346" s="126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</row>
    <row r="347" ht="15.75" customHeight="1">
      <c r="A347" s="125"/>
      <c r="B347" s="126"/>
      <c r="C347" s="125"/>
      <c r="D347" s="125"/>
      <c r="E347" s="126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</row>
    <row r="348" ht="15.75" customHeight="1">
      <c r="A348" s="125"/>
      <c r="B348" s="126"/>
      <c r="C348" s="125"/>
      <c r="D348" s="125"/>
      <c r="E348" s="126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</row>
    <row r="349" ht="15.75" customHeight="1">
      <c r="A349" s="125"/>
      <c r="B349" s="126"/>
      <c r="C349" s="125"/>
      <c r="D349" s="125"/>
      <c r="E349" s="126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</row>
    <row r="350" ht="15.75" customHeight="1">
      <c r="A350" s="125"/>
      <c r="B350" s="126"/>
      <c r="C350" s="125"/>
      <c r="D350" s="125"/>
      <c r="E350" s="126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</row>
    <row r="351" ht="15.75" customHeight="1">
      <c r="A351" s="125"/>
      <c r="B351" s="126"/>
      <c r="C351" s="125"/>
      <c r="D351" s="125"/>
      <c r="E351" s="126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</row>
    <row r="352" ht="15.75" customHeight="1">
      <c r="A352" s="125"/>
      <c r="B352" s="126"/>
      <c r="C352" s="125"/>
      <c r="D352" s="125"/>
      <c r="E352" s="126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</row>
    <row r="353" ht="15.75" customHeight="1">
      <c r="A353" s="125"/>
      <c r="B353" s="126"/>
      <c r="C353" s="125"/>
      <c r="D353" s="125"/>
      <c r="E353" s="126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</row>
    <row r="354" ht="15.75" customHeight="1">
      <c r="A354" s="125"/>
      <c r="B354" s="126"/>
      <c r="C354" s="125"/>
      <c r="D354" s="125"/>
      <c r="E354" s="126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</row>
    <row r="355" ht="15.75" customHeight="1">
      <c r="A355" s="125"/>
      <c r="B355" s="126"/>
      <c r="C355" s="125"/>
      <c r="D355" s="125"/>
      <c r="E355" s="126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</row>
    <row r="356" ht="15.75" customHeight="1">
      <c r="A356" s="125"/>
      <c r="B356" s="126"/>
      <c r="C356" s="125"/>
      <c r="D356" s="125"/>
      <c r="E356" s="126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</row>
    <row r="357" ht="15.75" customHeight="1">
      <c r="A357" s="125"/>
      <c r="B357" s="126"/>
      <c r="C357" s="125"/>
      <c r="D357" s="125"/>
      <c r="E357" s="126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</row>
    <row r="358" ht="15.75" customHeight="1">
      <c r="A358" s="125"/>
      <c r="B358" s="126"/>
      <c r="C358" s="125"/>
      <c r="D358" s="125"/>
      <c r="E358" s="126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</row>
    <row r="359" ht="15.75" customHeight="1">
      <c r="A359" s="125"/>
      <c r="B359" s="126"/>
      <c r="C359" s="125"/>
      <c r="D359" s="125"/>
      <c r="E359" s="126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</row>
    <row r="360" ht="15.75" customHeight="1">
      <c r="A360" s="125"/>
      <c r="B360" s="126"/>
      <c r="C360" s="125"/>
      <c r="D360" s="125"/>
      <c r="E360" s="126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</row>
    <row r="361" ht="15.75" customHeight="1">
      <c r="A361" s="125"/>
      <c r="B361" s="126"/>
      <c r="C361" s="125"/>
      <c r="D361" s="125"/>
      <c r="E361" s="126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</row>
    <row r="362" ht="15.75" customHeight="1">
      <c r="A362" s="125"/>
      <c r="B362" s="126"/>
      <c r="C362" s="125"/>
      <c r="D362" s="125"/>
      <c r="E362" s="126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</row>
    <row r="363" ht="15.75" customHeight="1">
      <c r="A363" s="125"/>
      <c r="B363" s="126"/>
      <c r="C363" s="125"/>
      <c r="D363" s="125"/>
      <c r="E363" s="126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</row>
    <row r="364" ht="15.75" customHeight="1">
      <c r="A364" s="125"/>
      <c r="B364" s="126"/>
      <c r="C364" s="125"/>
      <c r="D364" s="125"/>
      <c r="E364" s="126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</row>
    <row r="365" ht="15.75" customHeight="1">
      <c r="A365" s="125"/>
      <c r="B365" s="126"/>
      <c r="C365" s="125"/>
      <c r="D365" s="125"/>
      <c r="E365" s="126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</row>
    <row r="366" ht="15.75" customHeight="1">
      <c r="A366" s="125"/>
      <c r="B366" s="126"/>
      <c r="C366" s="125"/>
      <c r="D366" s="125"/>
      <c r="E366" s="126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</row>
    <row r="367" ht="15.75" customHeight="1">
      <c r="A367" s="125"/>
      <c r="B367" s="126"/>
      <c r="C367" s="125"/>
      <c r="D367" s="125"/>
      <c r="E367" s="126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</row>
    <row r="368" ht="15.75" customHeight="1">
      <c r="A368" s="125"/>
      <c r="B368" s="126"/>
      <c r="C368" s="125"/>
      <c r="D368" s="125"/>
      <c r="E368" s="126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</row>
    <row r="369" ht="15.75" customHeight="1">
      <c r="A369" s="125"/>
      <c r="B369" s="126"/>
      <c r="C369" s="125"/>
      <c r="D369" s="125"/>
      <c r="E369" s="126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</row>
    <row r="370" ht="15.75" customHeight="1">
      <c r="A370" s="125"/>
      <c r="B370" s="126"/>
      <c r="C370" s="125"/>
      <c r="D370" s="125"/>
      <c r="E370" s="126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</row>
    <row r="371" ht="15.75" customHeight="1">
      <c r="A371" s="125"/>
      <c r="B371" s="126"/>
      <c r="C371" s="125"/>
      <c r="D371" s="125"/>
      <c r="E371" s="126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</row>
    <row r="372" ht="15.75" customHeight="1">
      <c r="A372" s="125"/>
      <c r="B372" s="126"/>
      <c r="C372" s="125"/>
      <c r="D372" s="125"/>
      <c r="E372" s="126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</row>
    <row r="373" ht="15.75" customHeight="1">
      <c r="A373" s="125"/>
      <c r="B373" s="126"/>
      <c r="C373" s="125"/>
      <c r="D373" s="125"/>
      <c r="E373" s="126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</row>
    <row r="374" ht="15.75" customHeight="1">
      <c r="A374" s="125"/>
      <c r="B374" s="126"/>
      <c r="C374" s="125"/>
      <c r="D374" s="125"/>
      <c r="E374" s="126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</row>
    <row r="375" ht="15.75" customHeight="1">
      <c r="A375" s="125"/>
      <c r="B375" s="126"/>
      <c r="C375" s="125"/>
      <c r="D375" s="125"/>
      <c r="E375" s="126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</row>
    <row r="376" ht="15.75" customHeight="1">
      <c r="A376" s="125"/>
      <c r="B376" s="126"/>
      <c r="C376" s="125"/>
      <c r="D376" s="125"/>
      <c r="E376" s="126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</row>
    <row r="377" ht="15.75" customHeight="1">
      <c r="A377" s="125"/>
      <c r="B377" s="126"/>
      <c r="C377" s="125"/>
      <c r="D377" s="125"/>
      <c r="E377" s="126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</row>
    <row r="378" ht="15.75" customHeight="1">
      <c r="A378" s="125"/>
      <c r="B378" s="126"/>
      <c r="C378" s="125"/>
      <c r="D378" s="125"/>
      <c r="E378" s="126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</row>
    <row r="379" ht="15.75" customHeight="1">
      <c r="A379" s="125"/>
      <c r="B379" s="126"/>
      <c r="C379" s="125"/>
      <c r="D379" s="125"/>
      <c r="E379" s="126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</row>
    <row r="380" ht="15.75" customHeight="1">
      <c r="A380" s="125"/>
      <c r="B380" s="126"/>
      <c r="C380" s="125"/>
      <c r="D380" s="125"/>
      <c r="E380" s="126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</row>
    <row r="381" ht="15.75" customHeight="1">
      <c r="A381" s="125"/>
      <c r="B381" s="126"/>
      <c r="C381" s="125"/>
      <c r="D381" s="125"/>
      <c r="E381" s="126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</row>
    <row r="382" ht="15.75" customHeight="1">
      <c r="A382" s="125"/>
      <c r="B382" s="126"/>
      <c r="C382" s="125"/>
      <c r="D382" s="125"/>
      <c r="E382" s="126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</row>
    <row r="383" ht="15.75" customHeight="1">
      <c r="A383" s="125"/>
      <c r="B383" s="126"/>
      <c r="C383" s="125"/>
      <c r="D383" s="125"/>
      <c r="E383" s="126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</row>
    <row r="384" ht="15.75" customHeight="1">
      <c r="A384" s="125"/>
      <c r="B384" s="126"/>
      <c r="C384" s="125"/>
      <c r="D384" s="125"/>
      <c r="E384" s="126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</row>
    <row r="385" ht="15.75" customHeight="1">
      <c r="A385" s="125"/>
      <c r="B385" s="126"/>
      <c r="C385" s="125"/>
      <c r="D385" s="125"/>
      <c r="E385" s="126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</row>
    <row r="386" ht="15.75" customHeight="1">
      <c r="A386" s="125"/>
      <c r="B386" s="126"/>
      <c r="C386" s="125"/>
      <c r="D386" s="125"/>
      <c r="E386" s="126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</row>
    <row r="387" ht="15.75" customHeight="1">
      <c r="A387" s="125"/>
      <c r="B387" s="126"/>
      <c r="C387" s="125"/>
      <c r="D387" s="125"/>
      <c r="E387" s="126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</row>
    <row r="388" ht="15.75" customHeight="1">
      <c r="A388" s="125"/>
      <c r="B388" s="126"/>
      <c r="C388" s="125"/>
      <c r="D388" s="125"/>
      <c r="E388" s="126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</row>
    <row r="389" ht="15.75" customHeight="1">
      <c r="A389" s="125"/>
      <c r="B389" s="126"/>
      <c r="C389" s="125"/>
      <c r="D389" s="125"/>
      <c r="E389" s="126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</row>
    <row r="390" ht="15.75" customHeight="1">
      <c r="A390" s="125"/>
      <c r="B390" s="126"/>
      <c r="C390" s="125"/>
      <c r="D390" s="125"/>
      <c r="E390" s="126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</row>
    <row r="391" ht="15.75" customHeight="1">
      <c r="A391" s="125"/>
      <c r="B391" s="126"/>
      <c r="C391" s="125"/>
      <c r="D391" s="125"/>
      <c r="E391" s="126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</row>
    <row r="392" ht="15.75" customHeight="1">
      <c r="A392" s="125"/>
      <c r="B392" s="126"/>
      <c r="C392" s="125"/>
      <c r="D392" s="125"/>
      <c r="E392" s="126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</row>
    <row r="393" ht="15.75" customHeight="1">
      <c r="A393" s="125"/>
      <c r="B393" s="126"/>
      <c r="C393" s="125"/>
      <c r="D393" s="125"/>
      <c r="E393" s="126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</row>
    <row r="394" ht="15.75" customHeight="1">
      <c r="A394" s="125"/>
      <c r="B394" s="126"/>
      <c r="C394" s="125"/>
      <c r="D394" s="125"/>
      <c r="E394" s="126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</row>
    <row r="395" ht="15.75" customHeight="1">
      <c r="A395" s="125"/>
      <c r="B395" s="126"/>
      <c r="C395" s="125"/>
      <c r="D395" s="125"/>
      <c r="E395" s="126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</row>
    <row r="396" ht="15.75" customHeight="1">
      <c r="A396" s="125"/>
      <c r="B396" s="126"/>
      <c r="C396" s="125"/>
      <c r="D396" s="125"/>
      <c r="E396" s="126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</row>
    <row r="397" ht="15.75" customHeight="1">
      <c r="A397" s="125"/>
      <c r="B397" s="126"/>
      <c r="C397" s="125"/>
      <c r="D397" s="125"/>
      <c r="E397" s="126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</row>
    <row r="398" ht="15.75" customHeight="1">
      <c r="A398" s="125"/>
      <c r="B398" s="126"/>
      <c r="C398" s="125"/>
      <c r="D398" s="125"/>
      <c r="E398" s="126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</row>
    <row r="399" ht="15.75" customHeight="1">
      <c r="A399" s="125"/>
      <c r="B399" s="126"/>
      <c r="C399" s="125"/>
      <c r="D399" s="125"/>
      <c r="E399" s="126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</row>
    <row r="400" ht="15.75" customHeight="1">
      <c r="A400" s="125"/>
      <c r="B400" s="126"/>
      <c r="C400" s="125"/>
      <c r="D400" s="125"/>
      <c r="E400" s="126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</row>
    <row r="401" ht="15.75" customHeight="1">
      <c r="A401" s="125"/>
      <c r="B401" s="126"/>
      <c r="C401" s="125"/>
      <c r="D401" s="125"/>
      <c r="E401" s="126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</row>
    <row r="402" ht="15.75" customHeight="1">
      <c r="A402" s="125"/>
      <c r="B402" s="126"/>
      <c r="C402" s="125"/>
      <c r="D402" s="125"/>
      <c r="E402" s="126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</row>
    <row r="403" ht="15.75" customHeight="1">
      <c r="A403" s="125"/>
      <c r="B403" s="126"/>
      <c r="C403" s="125"/>
      <c r="D403" s="125"/>
      <c r="E403" s="126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</row>
    <row r="404" ht="15.75" customHeight="1">
      <c r="A404" s="125"/>
      <c r="B404" s="126"/>
      <c r="C404" s="125"/>
      <c r="D404" s="125"/>
      <c r="E404" s="126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</row>
    <row r="405" ht="15.75" customHeight="1">
      <c r="A405" s="125"/>
      <c r="B405" s="126"/>
      <c r="C405" s="125"/>
      <c r="D405" s="125"/>
      <c r="E405" s="126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</row>
    <row r="406" ht="15.75" customHeight="1">
      <c r="A406" s="125"/>
      <c r="B406" s="126"/>
      <c r="C406" s="125"/>
      <c r="D406" s="125"/>
      <c r="E406" s="126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</row>
    <row r="407" ht="15.75" customHeight="1">
      <c r="A407" s="125"/>
      <c r="B407" s="126"/>
      <c r="C407" s="125"/>
      <c r="D407" s="125"/>
      <c r="E407" s="126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</row>
    <row r="408" ht="15.75" customHeight="1">
      <c r="A408" s="125"/>
      <c r="B408" s="126"/>
      <c r="C408" s="125"/>
      <c r="D408" s="125"/>
      <c r="E408" s="126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</row>
    <row r="409" ht="15.75" customHeight="1">
      <c r="A409" s="125"/>
      <c r="B409" s="126"/>
      <c r="C409" s="125"/>
      <c r="D409" s="125"/>
      <c r="E409" s="126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</row>
    <row r="410" ht="15.75" customHeight="1">
      <c r="A410" s="125"/>
      <c r="B410" s="126"/>
      <c r="C410" s="125"/>
      <c r="D410" s="125"/>
      <c r="E410" s="126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</row>
    <row r="411" ht="15.75" customHeight="1">
      <c r="A411" s="125"/>
      <c r="B411" s="126"/>
      <c r="C411" s="125"/>
      <c r="D411" s="125"/>
      <c r="E411" s="126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</row>
    <row r="412" ht="15.75" customHeight="1">
      <c r="A412" s="125"/>
      <c r="B412" s="126"/>
      <c r="C412" s="125"/>
      <c r="D412" s="125"/>
      <c r="E412" s="126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</row>
    <row r="413" ht="15.75" customHeight="1">
      <c r="A413" s="125"/>
      <c r="B413" s="126"/>
      <c r="C413" s="125"/>
      <c r="D413" s="125"/>
      <c r="E413" s="126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</row>
    <row r="414" ht="15.75" customHeight="1">
      <c r="A414" s="125"/>
      <c r="B414" s="126"/>
      <c r="C414" s="125"/>
      <c r="D414" s="125"/>
      <c r="E414" s="126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</row>
    <row r="415" ht="15.75" customHeight="1">
      <c r="A415" s="125"/>
      <c r="B415" s="126"/>
      <c r="C415" s="125"/>
      <c r="D415" s="125"/>
      <c r="E415" s="126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</row>
    <row r="416" ht="15.75" customHeight="1">
      <c r="A416" s="125"/>
      <c r="B416" s="126"/>
      <c r="C416" s="125"/>
      <c r="D416" s="125"/>
      <c r="E416" s="126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</row>
    <row r="417" ht="15.75" customHeight="1">
      <c r="A417" s="125"/>
      <c r="B417" s="126"/>
      <c r="C417" s="125"/>
      <c r="D417" s="125"/>
      <c r="E417" s="126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</row>
    <row r="418" ht="15.75" customHeight="1">
      <c r="A418" s="125"/>
      <c r="B418" s="126"/>
      <c r="C418" s="125"/>
      <c r="D418" s="125"/>
      <c r="E418" s="126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</row>
    <row r="419" ht="15.75" customHeight="1">
      <c r="A419" s="125"/>
      <c r="B419" s="126"/>
      <c r="C419" s="125"/>
      <c r="D419" s="125"/>
      <c r="E419" s="126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</row>
    <row r="420" ht="15.75" customHeight="1">
      <c r="A420" s="125"/>
      <c r="B420" s="126"/>
      <c r="C420" s="125"/>
      <c r="D420" s="125"/>
      <c r="E420" s="126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</row>
    <row r="421" ht="15.75" customHeight="1">
      <c r="A421" s="125"/>
      <c r="B421" s="126"/>
      <c r="C421" s="125"/>
      <c r="D421" s="125"/>
      <c r="E421" s="126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</row>
    <row r="422" ht="15.75" customHeight="1">
      <c r="A422" s="125"/>
      <c r="B422" s="126"/>
      <c r="C422" s="125"/>
      <c r="D422" s="125"/>
      <c r="E422" s="126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</row>
    <row r="423" ht="15.75" customHeight="1">
      <c r="A423" s="125"/>
      <c r="B423" s="126"/>
      <c r="C423" s="125"/>
      <c r="D423" s="125"/>
      <c r="E423" s="126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</row>
    <row r="424" ht="15.75" customHeight="1">
      <c r="A424" s="125"/>
      <c r="B424" s="126"/>
      <c r="C424" s="125"/>
      <c r="D424" s="125"/>
      <c r="E424" s="126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</row>
    <row r="425" ht="15.75" customHeight="1">
      <c r="A425" s="125"/>
      <c r="B425" s="126"/>
      <c r="C425" s="125"/>
      <c r="D425" s="125"/>
      <c r="E425" s="126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</row>
    <row r="426" ht="15.75" customHeight="1">
      <c r="A426" s="125"/>
      <c r="B426" s="126"/>
      <c r="C426" s="125"/>
      <c r="D426" s="125"/>
      <c r="E426" s="126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</row>
    <row r="427" ht="15.75" customHeight="1">
      <c r="A427" s="125"/>
      <c r="B427" s="126"/>
      <c r="C427" s="125"/>
      <c r="D427" s="125"/>
      <c r="E427" s="126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</row>
    <row r="428" ht="15.75" customHeight="1">
      <c r="A428" s="125"/>
      <c r="B428" s="126"/>
      <c r="C428" s="125"/>
      <c r="D428" s="125"/>
      <c r="E428" s="126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</row>
    <row r="429" ht="15.75" customHeight="1">
      <c r="A429" s="125"/>
      <c r="B429" s="126"/>
      <c r="C429" s="125"/>
      <c r="D429" s="125"/>
      <c r="E429" s="126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</row>
    <row r="430" ht="15.75" customHeight="1">
      <c r="A430" s="125"/>
      <c r="B430" s="126"/>
      <c r="C430" s="125"/>
      <c r="D430" s="125"/>
      <c r="E430" s="126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</row>
    <row r="431" ht="15.75" customHeight="1">
      <c r="A431" s="125"/>
      <c r="B431" s="126"/>
      <c r="C431" s="125"/>
      <c r="D431" s="125"/>
      <c r="E431" s="126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</row>
    <row r="432" ht="15.75" customHeight="1">
      <c r="A432" s="125"/>
      <c r="B432" s="126"/>
      <c r="C432" s="125"/>
      <c r="D432" s="125"/>
      <c r="E432" s="126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</row>
    <row r="433" ht="15.75" customHeight="1">
      <c r="A433" s="125"/>
      <c r="B433" s="126"/>
      <c r="C433" s="125"/>
      <c r="D433" s="125"/>
      <c r="E433" s="126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</row>
    <row r="434" ht="15.75" customHeight="1">
      <c r="A434" s="125"/>
      <c r="B434" s="126"/>
      <c r="C434" s="125"/>
      <c r="D434" s="125"/>
      <c r="E434" s="126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</row>
    <row r="435" ht="15.75" customHeight="1">
      <c r="A435" s="125"/>
      <c r="B435" s="126"/>
      <c r="C435" s="125"/>
      <c r="D435" s="125"/>
      <c r="E435" s="126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</row>
    <row r="436" ht="15.75" customHeight="1">
      <c r="A436" s="125"/>
      <c r="B436" s="126"/>
      <c r="C436" s="125"/>
      <c r="D436" s="125"/>
      <c r="E436" s="126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</row>
    <row r="437" ht="15.75" customHeight="1">
      <c r="A437" s="125"/>
      <c r="B437" s="126"/>
      <c r="C437" s="125"/>
      <c r="D437" s="125"/>
      <c r="E437" s="126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</row>
    <row r="438" ht="15.75" customHeight="1">
      <c r="A438" s="125"/>
      <c r="B438" s="126"/>
      <c r="C438" s="125"/>
      <c r="D438" s="125"/>
      <c r="E438" s="126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</row>
    <row r="439" ht="15.75" customHeight="1">
      <c r="A439" s="125"/>
      <c r="B439" s="126"/>
      <c r="C439" s="125"/>
      <c r="D439" s="125"/>
      <c r="E439" s="126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</row>
    <row r="440" ht="15.75" customHeight="1">
      <c r="A440" s="125"/>
      <c r="B440" s="126"/>
      <c r="C440" s="125"/>
      <c r="D440" s="125"/>
      <c r="E440" s="126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</row>
    <row r="441" ht="15.75" customHeight="1">
      <c r="A441" s="125"/>
      <c r="B441" s="126"/>
      <c r="C441" s="125"/>
      <c r="D441" s="125"/>
      <c r="E441" s="126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</row>
    <row r="442" ht="15.75" customHeight="1">
      <c r="A442" s="125"/>
      <c r="B442" s="126"/>
      <c r="C442" s="125"/>
      <c r="D442" s="125"/>
      <c r="E442" s="126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</row>
    <row r="443" ht="15.75" customHeight="1">
      <c r="A443" s="125"/>
      <c r="B443" s="126"/>
      <c r="C443" s="125"/>
      <c r="D443" s="125"/>
      <c r="E443" s="126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</row>
    <row r="444" ht="15.75" customHeight="1">
      <c r="A444" s="125"/>
      <c r="B444" s="126"/>
      <c r="C444" s="125"/>
      <c r="D444" s="125"/>
      <c r="E444" s="126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</row>
    <row r="445" ht="15.75" customHeight="1">
      <c r="A445" s="125"/>
      <c r="B445" s="126"/>
      <c r="C445" s="125"/>
      <c r="D445" s="125"/>
      <c r="E445" s="126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</row>
    <row r="446" ht="15.75" customHeight="1">
      <c r="A446" s="125"/>
      <c r="B446" s="126"/>
      <c r="C446" s="125"/>
      <c r="D446" s="125"/>
      <c r="E446" s="126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</row>
    <row r="447" ht="15.75" customHeight="1">
      <c r="A447" s="125"/>
      <c r="B447" s="126"/>
      <c r="C447" s="125"/>
      <c r="D447" s="125"/>
      <c r="E447" s="126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</row>
    <row r="448" ht="15.75" customHeight="1">
      <c r="A448" s="125"/>
      <c r="B448" s="126"/>
      <c r="C448" s="125"/>
      <c r="D448" s="125"/>
      <c r="E448" s="126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</row>
    <row r="449" ht="15.75" customHeight="1">
      <c r="A449" s="125"/>
      <c r="B449" s="126"/>
      <c r="C449" s="125"/>
      <c r="D449" s="125"/>
      <c r="E449" s="126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</row>
    <row r="450" ht="15.75" customHeight="1">
      <c r="A450" s="125"/>
      <c r="B450" s="126"/>
      <c r="C450" s="125"/>
      <c r="D450" s="125"/>
      <c r="E450" s="126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</row>
    <row r="451" ht="15.75" customHeight="1">
      <c r="A451" s="125"/>
      <c r="B451" s="126"/>
      <c r="C451" s="125"/>
      <c r="D451" s="125"/>
      <c r="E451" s="126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</row>
    <row r="452" ht="15.75" customHeight="1">
      <c r="A452" s="125"/>
      <c r="B452" s="126"/>
      <c r="C452" s="125"/>
      <c r="D452" s="125"/>
      <c r="E452" s="126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</row>
    <row r="453" ht="15.75" customHeight="1">
      <c r="A453" s="125"/>
      <c r="B453" s="126"/>
      <c r="C453" s="125"/>
      <c r="D453" s="125"/>
      <c r="E453" s="126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</row>
    <row r="454" ht="15.75" customHeight="1">
      <c r="A454" s="125"/>
      <c r="B454" s="126"/>
      <c r="C454" s="125"/>
      <c r="D454" s="125"/>
      <c r="E454" s="126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</row>
    <row r="455" ht="15.75" customHeight="1">
      <c r="A455" s="125"/>
      <c r="B455" s="126"/>
      <c r="C455" s="125"/>
      <c r="D455" s="125"/>
      <c r="E455" s="126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</row>
    <row r="456" ht="15.75" customHeight="1">
      <c r="A456" s="125"/>
      <c r="B456" s="126"/>
      <c r="C456" s="125"/>
      <c r="D456" s="125"/>
      <c r="E456" s="126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</row>
    <row r="457" ht="15.75" customHeight="1">
      <c r="A457" s="125"/>
      <c r="B457" s="126"/>
      <c r="C457" s="125"/>
      <c r="D457" s="125"/>
      <c r="E457" s="126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</row>
    <row r="458" ht="15.75" customHeight="1">
      <c r="A458" s="125"/>
      <c r="B458" s="126"/>
      <c r="C458" s="125"/>
      <c r="D458" s="125"/>
      <c r="E458" s="126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</row>
    <row r="459" ht="15.75" customHeight="1">
      <c r="A459" s="125"/>
      <c r="B459" s="126"/>
      <c r="C459" s="125"/>
      <c r="D459" s="125"/>
      <c r="E459" s="126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</row>
    <row r="460" ht="15.75" customHeight="1">
      <c r="A460" s="125"/>
      <c r="B460" s="126"/>
      <c r="C460" s="125"/>
      <c r="D460" s="125"/>
      <c r="E460" s="126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</row>
    <row r="461" ht="15.75" customHeight="1">
      <c r="A461" s="125"/>
      <c r="B461" s="126"/>
      <c r="C461" s="125"/>
      <c r="D461" s="125"/>
      <c r="E461" s="126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</row>
    <row r="462" ht="15.75" customHeight="1">
      <c r="A462" s="125"/>
      <c r="B462" s="126"/>
      <c r="C462" s="125"/>
      <c r="D462" s="125"/>
      <c r="E462" s="126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</row>
    <row r="463" ht="15.75" customHeight="1">
      <c r="A463" s="125"/>
      <c r="B463" s="126"/>
      <c r="C463" s="125"/>
      <c r="D463" s="125"/>
      <c r="E463" s="126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</row>
    <row r="464" ht="15.75" customHeight="1">
      <c r="A464" s="125"/>
      <c r="B464" s="126"/>
      <c r="C464" s="125"/>
      <c r="D464" s="125"/>
      <c r="E464" s="126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</row>
    <row r="465" ht="15.75" customHeight="1">
      <c r="A465" s="125"/>
      <c r="B465" s="126"/>
      <c r="C465" s="125"/>
      <c r="D465" s="125"/>
      <c r="E465" s="126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</row>
    <row r="466" ht="15.75" customHeight="1">
      <c r="A466" s="125"/>
      <c r="B466" s="126"/>
      <c r="C466" s="125"/>
      <c r="D466" s="125"/>
      <c r="E466" s="126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</row>
    <row r="467" ht="15.75" customHeight="1">
      <c r="A467" s="125"/>
      <c r="B467" s="126"/>
      <c r="C467" s="125"/>
      <c r="D467" s="125"/>
      <c r="E467" s="126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</row>
    <row r="468" ht="15.75" customHeight="1">
      <c r="A468" s="125"/>
      <c r="B468" s="126"/>
      <c r="C468" s="125"/>
      <c r="D468" s="125"/>
      <c r="E468" s="126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</row>
    <row r="469" ht="15.75" customHeight="1">
      <c r="A469" s="125"/>
      <c r="B469" s="126"/>
      <c r="C469" s="125"/>
      <c r="D469" s="125"/>
      <c r="E469" s="126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</row>
    <row r="470" ht="15.75" customHeight="1">
      <c r="A470" s="125"/>
      <c r="B470" s="126"/>
      <c r="C470" s="125"/>
      <c r="D470" s="125"/>
      <c r="E470" s="126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</row>
    <row r="471" ht="15.75" customHeight="1">
      <c r="A471" s="125"/>
      <c r="B471" s="126"/>
      <c r="C471" s="125"/>
      <c r="D471" s="125"/>
      <c r="E471" s="126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</row>
    <row r="472" ht="15.75" customHeight="1">
      <c r="A472" s="125"/>
      <c r="B472" s="126"/>
      <c r="C472" s="125"/>
      <c r="D472" s="125"/>
      <c r="E472" s="126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</row>
    <row r="473" ht="15.75" customHeight="1">
      <c r="A473" s="125"/>
      <c r="B473" s="126"/>
      <c r="C473" s="125"/>
      <c r="D473" s="125"/>
      <c r="E473" s="126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</row>
    <row r="474" ht="15.75" customHeight="1">
      <c r="A474" s="125"/>
      <c r="B474" s="126"/>
      <c r="C474" s="125"/>
      <c r="D474" s="125"/>
      <c r="E474" s="126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</row>
    <row r="475" ht="15.75" customHeight="1">
      <c r="A475" s="125"/>
      <c r="B475" s="126"/>
      <c r="C475" s="125"/>
      <c r="D475" s="125"/>
      <c r="E475" s="126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</row>
    <row r="476" ht="15.75" customHeight="1">
      <c r="A476" s="125"/>
      <c r="B476" s="126"/>
      <c r="C476" s="125"/>
      <c r="D476" s="125"/>
      <c r="E476" s="126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</row>
    <row r="477" ht="15.75" customHeight="1">
      <c r="A477" s="125"/>
      <c r="B477" s="126"/>
      <c r="C477" s="125"/>
      <c r="D477" s="125"/>
      <c r="E477" s="126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</row>
    <row r="478" ht="15.75" customHeight="1">
      <c r="A478" s="125"/>
      <c r="B478" s="126"/>
      <c r="C478" s="125"/>
      <c r="D478" s="125"/>
      <c r="E478" s="126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</row>
    <row r="479" ht="15.75" customHeight="1">
      <c r="A479" s="125"/>
      <c r="B479" s="126"/>
      <c r="C479" s="125"/>
      <c r="D479" s="125"/>
      <c r="E479" s="126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</row>
    <row r="480" ht="15.75" customHeight="1">
      <c r="A480" s="125"/>
      <c r="B480" s="126"/>
      <c r="C480" s="125"/>
      <c r="D480" s="125"/>
      <c r="E480" s="126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</row>
    <row r="481" ht="15.75" customHeight="1">
      <c r="A481" s="125"/>
      <c r="B481" s="126"/>
      <c r="C481" s="125"/>
      <c r="D481" s="125"/>
      <c r="E481" s="126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</row>
    <row r="482" ht="15.75" customHeight="1">
      <c r="A482" s="125"/>
      <c r="B482" s="126"/>
      <c r="C482" s="125"/>
      <c r="D482" s="125"/>
      <c r="E482" s="126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</row>
    <row r="483" ht="15.75" customHeight="1">
      <c r="A483" s="125"/>
      <c r="B483" s="126"/>
      <c r="C483" s="125"/>
      <c r="D483" s="125"/>
      <c r="E483" s="126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</row>
    <row r="484" ht="15.75" customHeight="1">
      <c r="A484" s="125"/>
      <c r="B484" s="126"/>
      <c r="C484" s="125"/>
      <c r="D484" s="125"/>
      <c r="E484" s="126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</row>
    <row r="485" ht="15.75" customHeight="1">
      <c r="A485" s="125"/>
      <c r="B485" s="126"/>
      <c r="C485" s="125"/>
      <c r="D485" s="125"/>
      <c r="E485" s="126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</row>
    <row r="486" ht="15.75" customHeight="1">
      <c r="A486" s="125"/>
      <c r="B486" s="126"/>
      <c r="C486" s="125"/>
      <c r="D486" s="125"/>
      <c r="E486" s="126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</row>
    <row r="487" ht="15.75" customHeight="1">
      <c r="A487" s="125"/>
      <c r="B487" s="126"/>
      <c r="C487" s="125"/>
      <c r="D487" s="125"/>
      <c r="E487" s="126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</row>
    <row r="488" ht="15.75" customHeight="1">
      <c r="A488" s="125"/>
      <c r="B488" s="126"/>
      <c r="C488" s="125"/>
      <c r="D488" s="125"/>
      <c r="E488" s="126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</row>
    <row r="489" ht="15.75" customHeight="1">
      <c r="A489" s="125"/>
      <c r="B489" s="126"/>
      <c r="C489" s="125"/>
      <c r="D489" s="125"/>
      <c r="E489" s="126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</row>
    <row r="490" ht="15.75" customHeight="1">
      <c r="A490" s="125"/>
      <c r="B490" s="126"/>
      <c r="C490" s="125"/>
      <c r="D490" s="125"/>
      <c r="E490" s="126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</row>
    <row r="491" ht="15.75" customHeight="1">
      <c r="A491" s="125"/>
      <c r="B491" s="126"/>
      <c r="C491" s="125"/>
      <c r="D491" s="125"/>
      <c r="E491" s="126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</row>
    <row r="492" ht="15.75" customHeight="1">
      <c r="A492" s="125"/>
      <c r="B492" s="126"/>
      <c r="C492" s="125"/>
      <c r="D492" s="125"/>
      <c r="E492" s="126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</row>
    <row r="493" ht="15.75" customHeight="1">
      <c r="A493" s="125"/>
      <c r="B493" s="126"/>
      <c r="C493" s="125"/>
      <c r="D493" s="125"/>
      <c r="E493" s="126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</row>
    <row r="494" ht="15.75" customHeight="1">
      <c r="A494" s="125"/>
      <c r="B494" s="126"/>
      <c r="C494" s="125"/>
      <c r="D494" s="125"/>
      <c r="E494" s="126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</row>
    <row r="495" ht="15.75" customHeight="1">
      <c r="A495" s="125"/>
      <c r="B495" s="126"/>
      <c r="C495" s="125"/>
      <c r="D495" s="125"/>
      <c r="E495" s="126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</row>
    <row r="496" ht="15.75" customHeight="1">
      <c r="A496" s="125"/>
      <c r="B496" s="126"/>
      <c r="C496" s="125"/>
      <c r="D496" s="125"/>
      <c r="E496" s="126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</row>
    <row r="497" ht="15.75" customHeight="1">
      <c r="A497" s="125"/>
      <c r="B497" s="126"/>
      <c r="C497" s="125"/>
      <c r="D497" s="125"/>
      <c r="E497" s="126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</row>
    <row r="498" ht="15.75" customHeight="1">
      <c r="A498" s="125"/>
      <c r="B498" s="126"/>
      <c r="C498" s="125"/>
      <c r="D498" s="125"/>
      <c r="E498" s="126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</row>
    <row r="499" ht="15.75" customHeight="1">
      <c r="A499" s="125"/>
      <c r="B499" s="126"/>
      <c r="C499" s="125"/>
      <c r="D499" s="125"/>
      <c r="E499" s="126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</row>
    <row r="500" ht="15.75" customHeight="1">
      <c r="A500" s="125"/>
      <c r="B500" s="126"/>
      <c r="C500" s="125"/>
      <c r="D500" s="125"/>
      <c r="E500" s="126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</row>
    <row r="501" ht="15.75" customHeight="1">
      <c r="A501" s="125"/>
      <c r="B501" s="126"/>
      <c r="C501" s="125"/>
      <c r="D501" s="125"/>
      <c r="E501" s="126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</row>
    <row r="502" ht="15.75" customHeight="1">
      <c r="A502" s="125"/>
      <c r="B502" s="126"/>
      <c r="C502" s="125"/>
      <c r="D502" s="125"/>
      <c r="E502" s="126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</row>
    <row r="503" ht="15.75" customHeight="1">
      <c r="A503" s="125"/>
      <c r="B503" s="126"/>
      <c r="C503" s="125"/>
      <c r="D503" s="125"/>
      <c r="E503" s="126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</row>
    <row r="504" ht="15.75" customHeight="1">
      <c r="A504" s="125"/>
      <c r="B504" s="126"/>
      <c r="C504" s="125"/>
      <c r="D504" s="125"/>
      <c r="E504" s="126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</row>
    <row r="505" ht="15.75" customHeight="1">
      <c r="A505" s="125"/>
      <c r="B505" s="126"/>
      <c r="C505" s="125"/>
      <c r="D505" s="125"/>
      <c r="E505" s="126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</row>
    <row r="506" ht="15.75" customHeight="1">
      <c r="A506" s="125"/>
      <c r="B506" s="126"/>
      <c r="C506" s="125"/>
      <c r="D506" s="125"/>
      <c r="E506" s="126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</row>
    <row r="507" ht="15.75" customHeight="1">
      <c r="A507" s="125"/>
      <c r="B507" s="126"/>
      <c r="C507" s="125"/>
      <c r="D507" s="125"/>
      <c r="E507" s="126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</row>
    <row r="508" ht="15.75" customHeight="1">
      <c r="A508" s="125"/>
      <c r="B508" s="126"/>
      <c r="C508" s="125"/>
      <c r="D508" s="125"/>
      <c r="E508" s="126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</row>
    <row r="509" ht="15.75" customHeight="1">
      <c r="A509" s="125"/>
      <c r="B509" s="126"/>
      <c r="C509" s="125"/>
      <c r="D509" s="125"/>
      <c r="E509" s="126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</row>
    <row r="510" ht="15.75" customHeight="1">
      <c r="A510" s="125"/>
      <c r="B510" s="126"/>
      <c r="C510" s="125"/>
      <c r="D510" s="125"/>
      <c r="E510" s="126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</row>
    <row r="511" ht="15.75" customHeight="1">
      <c r="A511" s="125"/>
      <c r="B511" s="126"/>
      <c r="C511" s="125"/>
      <c r="D511" s="125"/>
      <c r="E511" s="126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</row>
    <row r="512" ht="15.75" customHeight="1">
      <c r="A512" s="125"/>
      <c r="B512" s="126"/>
      <c r="C512" s="125"/>
      <c r="D512" s="125"/>
      <c r="E512" s="126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</row>
    <row r="513" ht="15.75" customHeight="1">
      <c r="A513" s="125"/>
      <c r="B513" s="126"/>
      <c r="C513" s="125"/>
      <c r="D513" s="125"/>
      <c r="E513" s="126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</row>
    <row r="514" ht="15.75" customHeight="1">
      <c r="A514" s="125"/>
      <c r="B514" s="126"/>
      <c r="C514" s="125"/>
      <c r="D514" s="125"/>
      <c r="E514" s="126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</row>
    <row r="515" ht="15.75" customHeight="1">
      <c r="A515" s="125"/>
      <c r="B515" s="126"/>
      <c r="C515" s="125"/>
      <c r="D515" s="125"/>
      <c r="E515" s="126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</row>
    <row r="516" ht="15.75" customHeight="1">
      <c r="A516" s="125"/>
      <c r="B516" s="126"/>
      <c r="C516" s="125"/>
      <c r="D516" s="125"/>
      <c r="E516" s="126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</row>
    <row r="517" ht="15.75" customHeight="1">
      <c r="A517" s="125"/>
      <c r="B517" s="126"/>
      <c r="C517" s="125"/>
      <c r="D517" s="125"/>
      <c r="E517" s="126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</row>
    <row r="518" ht="15.75" customHeight="1">
      <c r="A518" s="125"/>
      <c r="B518" s="126"/>
      <c r="C518" s="125"/>
      <c r="D518" s="125"/>
      <c r="E518" s="126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</row>
    <row r="519" ht="15.75" customHeight="1">
      <c r="A519" s="125"/>
      <c r="B519" s="126"/>
      <c r="C519" s="125"/>
      <c r="D519" s="125"/>
      <c r="E519" s="126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</row>
    <row r="520" ht="15.75" customHeight="1">
      <c r="A520" s="125"/>
      <c r="B520" s="126"/>
      <c r="C520" s="125"/>
      <c r="D520" s="125"/>
      <c r="E520" s="126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</row>
    <row r="521" ht="15.75" customHeight="1">
      <c r="A521" s="125"/>
      <c r="B521" s="126"/>
      <c r="C521" s="125"/>
      <c r="D521" s="125"/>
      <c r="E521" s="126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</row>
    <row r="522" ht="15.75" customHeight="1">
      <c r="A522" s="125"/>
      <c r="B522" s="126"/>
      <c r="C522" s="125"/>
      <c r="D522" s="125"/>
      <c r="E522" s="126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</row>
    <row r="523" ht="15.75" customHeight="1">
      <c r="A523" s="125"/>
      <c r="B523" s="126"/>
      <c r="C523" s="125"/>
      <c r="D523" s="125"/>
      <c r="E523" s="126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</row>
    <row r="524" ht="15.75" customHeight="1">
      <c r="A524" s="125"/>
      <c r="B524" s="126"/>
      <c r="C524" s="125"/>
      <c r="D524" s="125"/>
      <c r="E524" s="126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</row>
    <row r="525" ht="15.75" customHeight="1">
      <c r="A525" s="125"/>
      <c r="B525" s="126"/>
      <c r="C525" s="125"/>
      <c r="D525" s="125"/>
      <c r="E525" s="126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</row>
    <row r="526" ht="15.75" customHeight="1">
      <c r="A526" s="125"/>
      <c r="B526" s="126"/>
      <c r="C526" s="125"/>
      <c r="D526" s="125"/>
      <c r="E526" s="126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</row>
    <row r="527" ht="15.75" customHeight="1">
      <c r="A527" s="125"/>
      <c r="B527" s="126"/>
      <c r="C527" s="125"/>
      <c r="D527" s="125"/>
      <c r="E527" s="126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</row>
    <row r="528" ht="15.75" customHeight="1">
      <c r="A528" s="125"/>
      <c r="B528" s="126"/>
      <c r="C528" s="125"/>
      <c r="D528" s="125"/>
      <c r="E528" s="126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</row>
    <row r="529" ht="15.75" customHeight="1">
      <c r="A529" s="125"/>
      <c r="B529" s="126"/>
      <c r="C529" s="125"/>
      <c r="D529" s="125"/>
      <c r="E529" s="126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</row>
    <row r="530" ht="15.75" customHeight="1">
      <c r="A530" s="125"/>
      <c r="B530" s="126"/>
      <c r="C530" s="125"/>
      <c r="D530" s="125"/>
      <c r="E530" s="126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</row>
    <row r="531" ht="15.75" customHeight="1">
      <c r="A531" s="125"/>
      <c r="B531" s="126"/>
      <c r="C531" s="125"/>
      <c r="D531" s="125"/>
      <c r="E531" s="126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</row>
    <row r="532" ht="15.75" customHeight="1">
      <c r="A532" s="125"/>
      <c r="B532" s="126"/>
      <c r="C532" s="125"/>
      <c r="D532" s="125"/>
      <c r="E532" s="126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</row>
    <row r="533" ht="15.75" customHeight="1">
      <c r="A533" s="125"/>
      <c r="B533" s="126"/>
      <c r="C533" s="125"/>
      <c r="D533" s="125"/>
      <c r="E533" s="126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</row>
    <row r="534" ht="15.75" customHeight="1">
      <c r="A534" s="125"/>
      <c r="B534" s="126"/>
      <c r="C534" s="125"/>
      <c r="D534" s="125"/>
      <c r="E534" s="126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</row>
    <row r="535" ht="15.75" customHeight="1">
      <c r="A535" s="125"/>
      <c r="B535" s="126"/>
      <c r="C535" s="125"/>
      <c r="D535" s="125"/>
      <c r="E535" s="126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</row>
    <row r="536" ht="15.75" customHeight="1">
      <c r="A536" s="125"/>
      <c r="B536" s="126"/>
      <c r="C536" s="125"/>
      <c r="D536" s="125"/>
      <c r="E536" s="126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</row>
    <row r="537" ht="15.75" customHeight="1">
      <c r="A537" s="125"/>
      <c r="B537" s="126"/>
      <c r="C537" s="125"/>
      <c r="D537" s="125"/>
      <c r="E537" s="126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</row>
    <row r="538" ht="15.75" customHeight="1">
      <c r="A538" s="125"/>
      <c r="B538" s="126"/>
      <c r="C538" s="125"/>
      <c r="D538" s="125"/>
      <c r="E538" s="126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</row>
    <row r="539" ht="15.75" customHeight="1">
      <c r="A539" s="125"/>
      <c r="B539" s="126"/>
      <c r="C539" s="125"/>
      <c r="D539" s="125"/>
      <c r="E539" s="126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</row>
    <row r="540" ht="15.75" customHeight="1">
      <c r="A540" s="125"/>
      <c r="B540" s="126"/>
      <c r="C540" s="125"/>
      <c r="D540" s="125"/>
      <c r="E540" s="126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</row>
    <row r="541" ht="15.75" customHeight="1">
      <c r="A541" s="125"/>
      <c r="B541" s="126"/>
      <c r="C541" s="125"/>
      <c r="D541" s="125"/>
      <c r="E541" s="126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</row>
    <row r="542" ht="15.75" customHeight="1">
      <c r="A542" s="125"/>
      <c r="B542" s="126"/>
      <c r="C542" s="125"/>
      <c r="D542" s="125"/>
      <c r="E542" s="126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</row>
    <row r="543" ht="15.75" customHeight="1">
      <c r="A543" s="125"/>
      <c r="B543" s="126"/>
      <c r="C543" s="125"/>
      <c r="D543" s="125"/>
      <c r="E543" s="126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</row>
    <row r="544" ht="15.75" customHeight="1">
      <c r="A544" s="125"/>
      <c r="B544" s="126"/>
      <c r="C544" s="125"/>
      <c r="D544" s="125"/>
      <c r="E544" s="126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</row>
    <row r="545" ht="15.75" customHeight="1">
      <c r="A545" s="125"/>
      <c r="B545" s="126"/>
      <c r="C545" s="125"/>
      <c r="D545" s="125"/>
      <c r="E545" s="126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</row>
    <row r="546" ht="15.75" customHeight="1">
      <c r="A546" s="125"/>
      <c r="B546" s="126"/>
      <c r="C546" s="125"/>
      <c r="D546" s="125"/>
      <c r="E546" s="126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</row>
    <row r="547" ht="15.75" customHeight="1">
      <c r="A547" s="125"/>
      <c r="B547" s="126"/>
      <c r="C547" s="125"/>
      <c r="D547" s="125"/>
      <c r="E547" s="126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</row>
    <row r="548" ht="15.75" customHeight="1">
      <c r="A548" s="125"/>
      <c r="B548" s="126"/>
      <c r="C548" s="125"/>
      <c r="D548" s="125"/>
      <c r="E548" s="126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</row>
    <row r="549" ht="15.75" customHeight="1">
      <c r="A549" s="125"/>
      <c r="B549" s="126"/>
      <c r="C549" s="125"/>
      <c r="D549" s="125"/>
      <c r="E549" s="126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</row>
    <row r="550" ht="15.75" customHeight="1">
      <c r="A550" s="125"/>
      <c r="B550" s="126"/>
      <c r="C550" s="125"/>
      <c r="D550" s="125"/>
      <c r="E550" s="126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</row>
    <row r="551" ht="15.75" customHeight="1">
      <c r="A551" s="125"/>
      <c r="B551" s="126"/>
      <c r="C551" s="125"/>
      <c r="D551" s="125"/>
      <c r="E551" s="126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</row>
    <row r="552" ht="15.75" customHeight="1">
      <c r="A552" s="125"/>
      <c r="B552" s="126"/>
      <c r="C552" s="125"/>
      <c r="D552" s="125"/>
      <c r="E552" s="126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</row>
    <row r="553" ht="15.75" customHeight="1">
      <c r="A553" s="125"/>
      <c r="B553" s="126"/>
      <c r="C553" s="125"/>
      <c r="D553" s="125"/>
      <c r="E553" s="126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</row>
    <row r="554" ht="15.75" customHeight="1">
      <c r="A554" s="125"/>
      <c r="B554" s="126"/>
      <c r="C554" s="125"/>
      <c r="D554" s="125"/>
      <c r="E554" s="126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</row>
    <row r="555" ht="15.75" customHeight="1">
      <c r="A555" s="125"/>
      <c r="B555" s="126"/>
      <c r="C555" s="125"/>
      <c r="D555" s="125"/>
      <c r="E555" s="126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</row>
    <row r="556" ht="15.75" customHeight="1">
      <c r="A556" s="125"/>
      <c r="B556" s="126"/>
      <c r="C556" s="125"/>
      <c r="D556" s="125"/>
      <c r="E556" s="126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</row>
    <row r="557" ht="15.75" customHeight="1">
      <c r="A557" s="125"/>
      <c r="B557" s="126"/>
      <c r="C557" s="125"/>
      <c r="D557" s="125"/>
      <c r="E557" s="126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</row>
    <row r="558" ht="15.75" customHeight="1">
      <c r="A558" s="125"/>
      <c r="B558" s="126"/>
      <c r="C558" s="125"/>
      <c r="D558" s="125"/>
      <c r="E558" s="126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</row>
    <row r="559" ht="15.75" customHeight="1">
      <c r="A559" s="125"/>
      <c r="B559" s="126"/>
      <c r="C559" s="125"/>
      <c r="D559" s="125"/>
      <c r="E559" s="126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</row>
    <row r="560" ht="15.75" customHeight="1">
      <c r="A560" s="125"/>
      <c r="B560" s="126"/>
      <c r="C560" s="125"/>
      <c r="D560" s="125"/>
      <c r="E560" s="126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</row>
    <row r="561" ht="15.75" customHeight="1">
      <c r="A561" s="125"/>
      <c r="B561" s="126"/>
      <c r="C561" s="125"/>
      <c r="D561" s="125"/>
      <c r="E561" s="126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</row>
    <row r="562" ht="15.75" customHeight="1">
      <c r="A562" s="125"/>
      <c r="B562" s="126"/>
      <c r="C562" s="125"/>
      <c r="D562" s="125"/>
      <c r="E562" s="126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</row>
    <row r="563" ht="15.75" customHeight="1">
      <c r="A563" s="125"/>
      <c r="B563" s="126"/>
      <c r="C563" s="125"/>
      <c r="D563" s="125"/>
      <c r="E563" s="126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</row>
    <row r="564" ht="15.75" customHeight="1">
      <c r="A564" s="125"/>
      <c r="B564" s="126"/>
      <c r="C564" s="125"/>
      <c r="D564" s="125"/>
      <c r="E564" s="126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</row>
    <row r="565" ht="15.75" customHeight="1">
      <c r="A565" s="125"/>
      <c r="B565" s="126"/>
      <c r="C565" s="125"/>
      <c r="D565" s="125"/>
      <c r="E565" s="126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</row>
    <row r="566" ht="15.75" customHeight="1">
      <c r="A566" s="125"/>
      <c r="B566" s="126"/>
      <c r="C566" s="125"/>
      <c r="D566" s="125"/>
      <c r="E566" s="126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</row>
    <row r="567" ht="15.75" customHeight="1">
      <c r="A567" s="125"/>
      <c r="B567" s="126"/>
      <c r="C567" s="125"/>
      <c r="D567" s="125"/>
      <c r="E567" s="126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</row>
    <row r="568" ht="15.75" customHeight="1">
      <c r="A568" s="125"/>
      <c r="B568" s="126"/>
      <c r="C568" s="125"/>
      <c r="D568" s="125"/>
      <c r="E568" s="126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</row>
    <row r="569" ht="15.75" customHeight="1">
      <c r="A569" s="125"/>
      <c r="B569" s="126"/>
      <c r="C569" s="125"/>
      <c r="D569" s="125"/>
      <c r="E569" s="126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</row>
    <row r="570" ht="15.75" customHeight="1">
      <c r="A570" s="125"/>
      <c r="B570" s="126"/>
      <c r="C570" s="125"/>
      <c r="D570" s="125"/>
      <c r="E570" s="126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</row>
    <row r="571" ht="15.75" customHeight="1">
      <c r="A571" s="125"/>
      <c r="B571" s="126"/>
      <c r="C571" s="125"/>
      <c r="D571" s="125"/>
      <c r="E571" s="126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</row>
    <row r="572" ht="15.75" customHeight="1">
      <c r="A572" s="125"/>
      <c r="B572" s="126"/>
      <c r="C572" s="125"/>
      <c r="D572" s="125"/>
      <c r="E572" s="126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</row>
    <row r="573" ht="15.75" customHeight="1">
      <c r="A573" s="125"/>
      <c r="B573" s="126"/>
      <c r="C573" s="125"/>
      <c r="D573" s="125"/>
      <c r="E573" s="126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</row>
    <row r="574" ht="15.75" customHeight="1">
      <c r="A574" s="125"/>
      <c r="B574" s="126"/>
      <c r="C574" s="125"/>
      <c r="D574" s="125"/>
      <c r="E574" s="126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</row>
    <row r="575" ht="15.75" customHeight="1">
      <c r="A575" s="125"/>
      <c r="B575" s="126"/>
      <c r="C575" s="125"/>
      <c r="D575" s="125"/>
      <c r="E575" s="126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</row>
    <row r="576" ht="15.75" customHeight="1">
      <c r="A576" s="125"/>
      <c r="B576" s="126"/>
      <c r="C576" s="125"/>
      <c r="D576" s="125"/>
      <c r="E576" s="126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</row>
    <row r="577" ht="15.75" customHeight="1">
      <c r="A577" s="125"/>
      <c r="B577" s="126"/>
      <c r="C577" s="125"/>
      <c r="D577" s="125"/>
      <c r="E577" s="126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</row>
    <row r="578" ht="15.75" customHeight="1">
      <c r="A578" s="125"/>
      <c r="B578" s="126"/>
      <c r="C578" s="125"/>
      <c r="D578" s="125"/>
      <c r="E578" s="126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</row>
    <row r="579" ht="15.75" customHeight="1">
      <c r="A579" s="125"/>
      <c r="B579" s="126"/>
      <c r="C579" s="125"/>
      <c r="D579" s="125"/>
      <c r="E579" s="126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</row>
    <row r="580" ht="15.75" customHeight="1">
      <c r="A580" s="125"/>
      <c r="B580" s="126"/>
      <c r="C580" s="125"/>
      <c r="D580" s="125"/>
      <c r="E580" s="126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</row>
    <row r="581" ht="15.75" customHeight="1">
      <c r="A581" s="125"/>
      <c r="B581" s="126"/>
      <c r="C581" s="125"/>
      <c r="D581" s="125"/>
      <c r="E581" s="126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</row>
    <row r="582" ht="15.75" customHeight="1">
      <c r="A582" s="125"/>
      <c r="B582" s="126"/>
      <c r="C582" s="125"/>
      <c r="D582" s="125"/>
      <c r="E582" s="126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</row>
    <row r="583" ht="15.75" customHeight="1">
      <c r="A583" s="125"/>
      <c r="B583" s="126"/>
      <c r="C583" s="125"/>
      <c r="D583" s="125"/>
      <c r="E583" s="126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</row>
    <row r="584" ht="15.75" customHeight="1">
      <c r="A584" s="125"/>
      <c r="B584" s="126"/>
      <c r="C584" s="125"/>
      <c r="D584" s="125"/>
      <c r="E584" s="126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</row>
    <row r="585" ht="15.75" customHeight="1">
      <c r="A585" s="125"/>
      <c r="B585" s="126"/>
      <c r="C585" s="125"/>
      <c r="D585" s="125"/>
      <c r="E585" s="126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</row>
    <row r="586" ht="15.75" customHeight="1">
      <c r="A586" s="125"/>
      <c r="B586" s="126"/>
      <c r="C586" s="125"/>
      <c r="D586" s="125"/>
      <c r="E586" s="126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</row>
    <row r="587" ht="15.75" customHeight="1">
      <c r="A587" s="125"/>
      <c r="B587" s="126"/>
      <c r="C587" s="125"/>
      <c r="D587" s="125"/>
      <c r="E587" s="126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</row>
    <row r="588" ht="15.75" customHeight="1">
      <c r="A588" s="125"/>
      <c r="B588" s="126"/>
      <c r="C588" s="125"/>
      <c r="D588" s="125"/>
      <c r="E588" s="126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</row>
    <row r="589" ht="15.75" customHeight="1">
      <c r="A589" s="125"/>
      <c r="B589" s="126"/>
      <c r="C589" s="125"/>
      <c r="D589" s="125"/>
      <c r="E589" s="126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</row>
    <row r="590" ht="15.75" customHeight="1">
      <c r="A590" s="125"/>
      <c r="B590" s="126"/>
      <c r="C590" s="125"/>
      <c r="D590" s="125"/>
      <c r="E590" s="126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</row>
    <row r="591" ht="15.75" customHeight="1">
      <c r="A591" s="125"/>
      <c r="B591" s="126"/>
      <c r="C591" s="125"/>
      <c r="D591" s="125"/>
      <c r="E591" s="126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</row>
    <row r="592" ht="15.75" customHeight="1">
      <c r="A592" s="125"/>
      <c r="B592" s="126"/>
      <c r="C592" s="125"/>
      <c r="D592" s="125"/>
      <c r="E592" s="126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</row>
    <row r="593" ht="15.75" customHeight="1">
      <c r="A593" s="125"/>
      <c r="B593" s="126"/>
      <c r="C593" s="125"/>
      <c r="D593" s="125"/>
      <c r="E593" s="126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</row>
    <row r="594" ht="15.75" customHeight="1">
      <c r="A594" s="125"/>
      <c r="B594" s="126"/>
      <c r="C594" s="125"/>
      <c r="D594" s="125"/>
      <c r="E594" s="126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</row>
    <row r="595" ht="15.75" customHeight="1">
      <c r="A595" s="125"/>
      <c r="B595" s="126"/>
      <c r="C595" s="125"/>
      <c r="D595" s="125"/>
      <c r="E595" s="126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</row>
    <row r="596" ht="15.75" customHeight="1">
      <c r="A596" s="125"/>
      <c r="B596" s="126"/>
      <c r="C596" s="125"/>
      <c r="D596" s="125"/>
      <c r="E596" s="126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</row>
    <row r="597" ht="15.75" customHeight="1">
      <c r="A597" s="125"/>
      <c r="B597" s="126"/>
      <c r="C597" s="125"/>
      <c r="D597" s="125"/>
      <c r="E597" s="126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</row>
    <row r="598" ht="15.75" customHeight="1">
      <c r="A598" s="125"/>
      <c r="B598" s="126"/>
      <c r="C598" s="125"/>
      <c r="D598" s="125"/>
      <c r="E598" s="126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</row>
    <row r="599" ht="15.75" customHeight="1">
      <c r="A599" s="125"/>
      <c r="B599" s="126"/>
      <c r="C599" s="125"/>
      <c r="D599" s="125"/>
      <c r="E599" s="126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</row>
    <row r="600" ht="15.75" customHeight="1">
      <c r="A600" s="125"/>
      <c r="B600" s="126"/>
      <c r="C600" s="125"/>
      <c r="D600" s="125"/>
      <c r="E600" s="126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</row>
    <row r="601" ht="15.75" customHeight="1">
      <c r="A601" s="125"/>
      <c r="B601" s="126"/>
      <c r="C601" s="125"/>
      <c r="D601" s="125"/>
      <c r="E601" s="126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</row>
    <row r="602" ht="15.75" customHeight="1">
      <c r="A602" s="125"/>
      <c r="B602" s="126"/>
      <c r="C602" s="125"/>
      <c r="D602" s="125"/>
      <c r="E602" s="126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</row>
    <row r="603" ht="15.75" customHeight="1">
      <c r="A603" s="125"/>
      <c r="B603" s="126"/>
      <c r="C603" s="125"/>
      <c r="D603" s="125"/>
      <c r="E603" s="126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</row>
    <row r="604" ht="15.75" customHeight="1">
      <c r="A604" s="125"/>
      <c r="B604" s="126"/>
      <c r="C604" s="125"/>
      <c r="D604" s="125"/>
      <c r="E604" s="126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</row>
    <row r="605" ht="15.75" customHeight="1">
      <c r="A605" s="125"/>
      <c r="B605" s="126"/>
      <c r="C605" s="125"/>
      <c r="D605" s="125"/>
      <c r="E605" s="126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</row>
    <row r="606" ht="15.75" customHeight="1">
      <c r="A606" s="125"/>
      <c r="B606" s="126"/>
      <c r="C606" s="125"/>
      <c r="D606" s="125"/>
      <c r="E606" s="126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</row>
    <row r="607" ht="15.75" customHeight="1">
      <c r="A607" s="125"/>
      <c r="B607" s="126"/>
      <c r="C607" s="125"/>
      <c r="D607" s="125"/>
      <c r="E607" s="126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</row>
    <row r="608" ht="15.75" customHeight="1">
      <c r="A608" s="125"/>
      <c r="B608" s="126"/>
      <c r="C608" s="125"/>
      <c r="D608" s="125"/>
      <c r="E608" s="126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</row>
    <row r="609" ht="15.75" customHeight="1">
      <c r="A609" s="125"/>
      <c r="B609" s="126"/>
      <c r="C609" s="125"/>
      <c r="D609" s="125"/>
      <c r="E609" s="126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</row>
    <row r="610" ht="15.75" customHeight="1">
      <c r="A610" s="125"/>
      <c r="B610" s="126"/>
      <c r="C610" s="125"/>
      <c r="D610" s="125"/>
      <c r="E610" s="126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</row>
    <row r="611" ht="15.75" customHeight="1">
      <c r="A611" s="125"/>
      <c r="B611" s="126"/>
      <c r="C611" s="125"/>
      <c r="D611" s="125"/>
      <c r="E611" s="126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</row>
    <row r="612" ht="15.75" customHeight="1">
      <c r="A612" s="125"/>
      <c r="B612" s="126"/>
      <c r="C612" s="125"/>
      <c r="D612" s="125"/>
      <c r="E612" s="126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</row>
    <row r="613" ht="15.75" customHeight="1">
      <c r="A613" s="125"/>
      <c r="B613" s="126"/>
      <c r="C613" s="125"/>
      <c r="D613" s="125"/>
      <c r="E613" s="126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</row>
    <row r="614" ht="15.75" customHeight="1">
      <c r="A614" s="125"/>
      <c r="B614" s="126"/>
      <c r="C614" s="125"/>
      <c r="D614" s="125"/>
      <c r="E614" s="126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</row>
    <row r="615" ht="15.75" customHeight="1">
      <c r="A615" s="125"/>
      <c r="B615" s="126"/>
      <c r="C615" s="125"/>
      <c r="D615" s="125"/>
      <c r="E615" s="126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</row>
    <row r="616" ht="15.75" customHeight="1">
      <c r="A616" s="125"/>
      <c r="B616" s="126"/>
      <c r="C616" s="125"/>
      <c r="D616" s="125"/>
      <c r="E616" s="126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</row>
    <row r="617" ht="15.75" customHeight="1">
      <c r="A617" s="125"/>
      <c r="B617" s="126"/>
      <c r="C617" s="125"/>
      <c r="D617" s="125"/>
      <c r="E617" s="126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</row>
    <row r="618" ht="15.75" customHeight="1">
      <c r="A618" s="125"/>
      <c r="B618" s="126"/>
      <c r="C618" s="125"/>
      <c r="D618" s="125"/>
      <c r="E618" s="126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</row>
    <row r="619" ht="15.75" customHeight="1">
      <c r="A619" s="125"/>
      <c r="B619" s="126"/>
      <c r="C619" s="125"/>
      <c r="D619" s="125"/>
      <c r="E619" s="126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</row>
    <row r="620" ht="15.75" customHeight="1">
      <c r="A620" s="125"/>
      <c r="B620" s="126"/>
      <c r="C620" s="125"/>
      <c r="D620" s="125"/>
      <c r="E620" s="126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</row>
    <row r="621" ht="15.75" customHeight="1">
      <c r="A621" s="125"/>
      <c r="B621" s="126"/>
      <c r="C621" s="125"/>
      <c r="D621" s="125"/>
      <c r="E621" s="126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</row>
    <row r="622" ht="15.75" customHeight="1">
      <c r="A622" s="125"/>
      <c r="B622" s="126"/>
      <c r="C622" s="125"/>
      <c r="D622" s="125"/>
      <c r="E622" s="126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</row>
    <row r="623" ht="15.75" customHeight="1">
      <c r="A623" s="125"/>
      <c r="B623" s="126"/>
      <c r="C623" s="125"/>
      <c r="D623" s="125"/>
      <c r="E623" s="126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</row>
    <row r="624" ht="15.75" customHeight="1">
      <c r="A624" s="125"/>
      <c r="B624" s="126"/>
      <c r="C624" s="125"/>
      <c r="D624" s="125"/>
      <c r="E624" s="126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</row>
    <row r="625" ht="15.75" customHeight="1">
      <c r="A625" s="125"/>
      <c r="B625" s="126"/>
      <c r="C625" s="125"/>
      <c r="D625" s="125"/>
      <c r="E625" s="126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</row>
    <row r="626" ht="15.75" customHeight="1">
      <c r="A626" s="125"/>
      <c r="B626" s="126"/>
      <c r="C626" s="125"/>
      <c r="D626" s="125"/>
      <c r="E626" s="126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</row>
    <row r="627" ht="15.75" customHeight="1">
      <c r="A627" s="125"/>
      <c r="B627" s="126"/>
      <c r="C627" s="125"/>
      <c r="D627" s="125"/>
      <c r="E627" s="126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</row>
    <row r="628" ht="15.75" customHeight="1">
      <c r="A628" s="125"/>
      <c r="B628" s="126"/>
      <c r="C628" s="125"/>
      <c r="D628" s="125"/>
      <c r="E628" s="126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</row>
    <row r="629" ht="15.75" customHeight="1">
      <c r="A629" s="125"/>
      <c r="B629" s="126"/>
      <c r="C629" s="125"/>
      <c r="D629" s="125"/>
      <c r="E629" s="126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</row>
    <row r="630" ht="15.75" customHeight="1">
      <c r="A630" s="125"/>
      <c r="B630" s="126"/>
      <c r="C630" s="125"/>
      <c r="D630" s="125"/>
      <c r="E630" s="126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</row>
    <row r="631" ht="15.75" customHeight="1">
      <c r="A631" s="125"/>
      <c r="B631" s="126"/>
      <c r="C631" s="125"/>
      <c r="D631" s="125"/>
      <c r="E631" s="126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</row>
    <row r="632" ht="15.75" customHeight="1">
      <c r="A632" s="125"/>
      <c r="B632" s="126"/>
      <c r="C632" s="125"/>
      <c r="D632" s="125"/>
      <c r="E632" s="126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</row>
    <row r="633" ht="15.75" customHeight="1">
      <c r="A633" s="125"/>
      <c r="B633" s="126"/>
      <c r="C633" s="125"/>
      <c r="D633" s="125"/>
      <c r="E633" s="126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</row>
    <row r="634" ht="15.75" customHeight="1">
      <c r="A634" s="125"/>
      <c r="B634" s="126"/>
      <c r="C634" s="125"/>
      <c r="D634" s="125"/>
      <c r="E634" s="126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</row>
    <row r="635" ht="15.75" customHeight="1">
      <c r="A635" s="125"/>
      <c r="B635" s="126"/>
      <c r="C635" s="125"/>
      <c r="D635" s="125"/>
      <c r="E635" s="126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</row>
    <row r="636" ht="15.75" customHeight="1">
      <c r="A636" s="125"/>
      <c r="B636" s="126"/>
      <c r="C636" s="125"/>
      <c r="D636" s="125"/>
      <c r="E636" s="126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</row>
    <row r="637" ht="15.75" customHeight="1">
      <c r="A637" s="125"/>
      <c r="B637" s="126"/>
      <c r="C637" s="125"/>
      <c r="D637" s="125"/>
      <c r="E637" s="126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</row>
    <row r="638" ht="15.75" customHeight="1">
      <c r="A638" s="125"/>
      <c r="B638" s="126"/>
      <c r="C638" s="125"/>
      <c r="D638" s="125"/>
      <c r="E638" s="126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</row>
    <row r="639" ht="15.75" customHeight="1">
      <c r="A639" s="125"/>
      <c r="B639" s="126"/>
      <c r="C639" s="125"/>
      <c r="D639" s="125"/>
      <c r="E639" s="126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</row>
    <row r="640" ht="15.75" customHeight="1">
      <c r="A640" s="125"/>
      <c r="B640" s="126"/>
      <c r="C640" s="125"/>
      <c r="D640" s="125"/>
      <c r="E640" s="126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</row>
    <row r="641" ht="15.75" customHeight="1">
      <c r="A641" s="125"/>
      <c r="B641" s="126"/>
      <c r="C641" s="125"/>
      <c r="D641" s="125"/>
      <c r="E641" s="126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</row>
    <row r="642" ht="15.75" customHeight="1">
      <c r="A642" s="125"/>
      <c r="B642" s="126"/>
      <c r="C642" s="125"/>
      <c r="D642" s="125"/>
      <c r="E642" s="126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</row>
    <row r="643" ht="15.75" customHeight="1">
      <c r="A643" s="125"/>
      <c r="B643" s="126"/>
      <c r="C643" s="125"/>
      <c r="D643" s="125"/>
      <c r="E643" s="126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</row>
    <row r="644" ht="15.75" customHeight="1">
      <c r="A644" s="125"/>
      <c r="B644" s="126"/>
      <c r="C644" s="125"/>
      <c r="D644" s="125"/>
      <c r="E644" s="126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</row>
    <row r="645" ht="15.75" customHeight="1">
      <c r="A645" s="125"/>
      <c r="B645" s="126"/>
      <c r="C645" s="125"/>
      <c r="D645" s="125"/>
      <c r="E645" s="126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</row>
    <row r="646" ht="15.75" customHeight="1">
      <c r="A646" s="125"/>
      <c r="B646" s="126"/>
      <c r="C646" s="125"/>
      <c r="D646" s="125"/>
      <c r="E646" s="126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</row>
    <row r="647" ht="15.75" customHeight="1">
      <c r="A647" s="125"/>
      <c r="B647" s="126"/>
      <c r="C647" s="125"/>
      <c r="D647" s="125"/>
      <c r="E647" s="126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</row>
    <row r="648" ht="15.75" customHeight="1">
      <c r="A648" s="125"/>
      <c r="B648" s="126"/>
      <c r="C648" s="125"/>
      <c r="D648" s="125"/>
      <c r="E648" s="126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</row>
    <row r="649" ht="15.75" customHeight="1">
      <c r="A649" s="125"/>
      <c r="B649" s="126"/>
      <c r="C649" s="125"/>
      <c r="D649" s="125"/>
      <c r="E649" s="126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</row>
    <row r="650" ht="15.75" customHeight="1">
      <c r="A650" s="125"/>
      <c r="B650" s="126"/>
      <c r="C650" s="125"/>
      <c r="D650" s="125"/>
      <c r="E650" s="126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</row>
    <row r="651" ht="15.75" customHeight="1">
      <c r="A651" s="125"/>
      <c r="B651" s="126"/>
      <c r="C651" s="125"/>
      <c r="D651" s="125"/>
      <c r="E651" s="126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</row>
    <row r="652" ht="15.75" customHeight="1">
      <c r="A652" s="125"/>
      <c r="B652" s="126"/>
      <c r="C652" s="125"/>
      <c r="D652" s="125"/>
      <c r="E652" s="126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</row>
    <row r="653" ht="15.75" customHeight="1">
      <c r="A653" s="125"/>
      <c r="B653" s="126"/>
      <c r="C653" s="125"/>
      <c r="D653" s="125"/>
      <c r="E653" s="126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</row>
    <row r="654" ht="15.75" customHeight="1">
      <c r="A654" s="125"/>
      <c r="B654" s="126"/>
      <c r="C654" s="125"/>
      <c r="D654" s="125"/>
      <c r="E654" s="126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</row>
    <row r="655" ht="15.75" customHeight="1">
      <c r="A655" s="125"/>
      <c r="B655" s="126"/>
      <c r="C655" s="125"/>
      <c r="D655" s="125"/>
      <c r="E655" s="126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</row>
    <row r="656" ht="15.75" customHeight="1">
      <c r="A656" s="125"/>
      <c r="B656" s="126"/>
      <c r="C656" s="125"/>
      <c r="D656" s="125"/>
      <c r="E656" s="126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</row>
    <row r="657" ht="15.75" customHeight="1">
      <c r="A657" s="125"/>
      <c r="B657" s="126"/>
      <c r="C657" s="125"/>
      <c r="D657" s="125"/>
      <c r="E657" s="126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</row>
    <row r="658" ht="15.75" customHeight="1">
      <c r="A658" s="125"/>
      <c r="B658" s="126"/>
      <c r="C658" s="125"/>
      <c r="D658" s="125"/>
      <c r="E658" s="126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</row>
    <row r="659" ht="15.75" customHeight="1">
      <c r="A659" s="125"/>
      <c r="B659" s="126"/>
      <c r="C659" s="125"/>
      <c r="D659" s="125"/>
      <c r="E659" s="126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</row>
    <row r="660" ht="15.75" customHeight="1">
      <c r="A660" s="125"/>
      <c r="B660" s="126"/>
      <c r="C660" s="125"/>
      <c r="D660" s="125"/>
      <c r="E660" s="126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</row>
    <row r="661" ht="15.75" customHeight="1">
      <c r="A661" s="125"/>
      <c r="B661" s="126"/>
      <c r="C661" s="125"/>
      <c r="D661" s="125"/>
      <c r="E661" s="126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</row>
    <row r="662" ht="15.75" customHeight="1">
      <c r="A662" s="125"/>
      <c r="B662" s="126"/>
      <c r="C662" s="125"/>
      <c r="D662" s="125"/>
      <c r="E662" s="126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</row>
    <row r="663" ht="15.75" customHeight="1">
      <c r="A663" s="125"/>
      <c r="B663" s="126"/>
      <c r="C663" s="125"/>
      <c r="D663" s="125"/>
      <c r="E663" s="126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</row>
    <row r="664" ht="15.75" customHeight="1">
      <c r="A664" s="125"/>
      <c r="B664" s="126"/>
      <c r="C664" s="125"/>
      <c r="D664" s="125"/>
      <c r="E664" s="126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</row>
    <row r="665" ht="15.75" customHeight="1">
      <c r="A665" s="125"/>
      <c r="B665" s="126"/>
      <c r="C665" s="125"/>
      <c r="D665" s="125"/>
      <c r="E665" s="126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</row>
    <row r="666" ht="15.75" customHeight="1">
      <c r="A666" s="125"/>
      <c r="B666" s="126"/>
      <c r="C666" s="125"/>
      <c r="D666" s="125"/>
      <c r="E666" s="126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</row>
    <row r="667" ht="15.75" customHeight="1">
      <c r="A667" s="125"/>
      <c r="B667" s="126"/>
      <c r="C667" s="125"/>
      <c r="D667" s="125"/>
      <c r="E667" s="126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</row>
    <row r="668" ht="15.75" customHeight="1">
      <c r="A668" s="125"/>
      <c r="B668" s="126"/>
      <c r="C668" s="125"/>
      <c r="D668" s="125"/>
      <c r="E668" s="126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</row>
    <row r="669" ht="15.75" customHeight="1">
      <c r="A669" s="125"/>
      <c r="B669" s="126"/>
      <c r="C669" s="125"/>
      <c r="D669" s="125"/>
      <c r="E669" s="126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</row>
    <row r="670" ht="15.75" customHeight="1">
      <c r="A670" s="125"/>
      <c r="B670" s="126"/>
      <c r="C670" s="125"/>
      <c r="D670" s="125"/>
      <c r="E670" s="126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</row>
    <row r="671" ht="15.75" customHeight="1">
      <c r="A671" s="125"/>
      <c r="B671" s="126"/>
      <c r="C671" s="125"/>
      <c r="D671" s="125"/>
      <c r="E671" s="126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</row>
    <row r="672" ht="15.75" customHeight="1">
      <c r="A672" s="125"/>
      <c r="B672" s="126"/>
      <c r="C672" s="125"/>
      <c r="D672" s="125"/>
      <c r="E672" s="126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</row>
    <row r="673" ht="15.75" customHeight="1">
      <c r="A673" s="125"/>
      <c r="B673" s="126"/>
      <c r="C673" s="125"/>
      <c r="D673" s="125"/>
      <c r="E673" s="126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</row>
    <row r="674" ht="15.75" customHeight="1">
      <c r="A674" s="125"/>
      <c r="B674" s="126"/>
      <c r="C674" s="125"/>
      <c r="D674" s="125"/>
      <c r="E674" s="126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</row>
    <row r="675" ht="15.75" customHeight="1">
      <c r="A675" s="125"/>
      <c r="B675" s="126"/>
      <c r="C675" s="125"/>
      <c r="D675" s="125"/>
      <c r="E675" s="126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</row>
    <row r="676" ht="15.75" customHeight="1">
      <c r="A676" s="125"/>
      <c r="B676" s="126"/>
      <c r="C676" s="125"/>
      <c r="D676" s="125"/>
      <c r="E676" s="126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</row>
    <row r="677" ht="15.75" customHeight="1">
      <c r="A677" s="125"/>
      <c r="B677" s="126"/>
      <c r="C677" s="125"/>
      <c r="D677" s="125"/>
      <c r="E677" s="126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</row>
    <row r="678" ht="15.75" customHeight="1">
      <c r="A678" s="125"/>
      <c r="B678" s="126"/>
      <c r="C678" s="125"/>
      <c r="D678" s="125"/>
      <c r="E678" s="126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</row>
    <row r="679" ht="15.75" customHeight="1">
      <c r="A679" s="125"/>
      <c r="B679" s="126"/>
      <c r="C679" s="125"/>
      <c r="D679" s="125"/>
      <c r="E679" s="126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</row>
    <row r="680" ht="15.75" customHeight="1">
      <c r="A680" s="125"/>
      <c r="B680" s="126"/>
      <c r="C680" s="125"/>
      <c r="D680" s="125"/>
      <c r="E680" s="126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</row>
    <row r="681" ht="15.75" customHeight="1">
      <c r="A681" s="125"/>
      <c r="B681" s="126"/>
      <c r="C681" s="125"/>
      <c r="D681" s="125"/>
      <c r="E681" s="126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</row>
    <row r="682" ht="15.75" customHeight="1">
      <c r="A682" s="125"/>
      <c r="B682" s="126"/>
      <c r="C682" s="125"/>
      <c r="D682" s="125"/>
      <c r="E682" s="126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</row>
    <row r="683" ht="15.75" customHeight="1">
      <c r="A683" s="125"/>
      <c r="B683" s="126"/>
      <c r="C683" s="125"/>
      <c r="D683" s="125"/>
      <c r="E683" s="126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</row>
    <row r="684" ht="15.75" customHeight="1">
      <c r="A684" s="125"/>
      <c r="B684" s="126"/>
      <c r="C684" s="125"/>
      <c r="D684" s="125"/>
      <c r="E684" s="126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</row>
    <row r="685" ht="15.75" customHeight="1">
      <c r="A685" s="125"/>
      <c r="B685" s="126"/>
      <c r="C685" s="125"/>
      <c r="D685" s="125"/>
      <c r="E685" s="126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</row>
    <row r="686" ht="15.75" customHeight="1">
      <c r="A686" s="125"/>
      <c r="B686" s="126"/>
      <c r="C686" s="125"/>
      <c r="D686" s="125"/>
      <c r="E686" s="126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</row>
    <row r="687" ht="15.75" customHeight="1">
      <c r="A687" s="125"/>
      <c r="B687" s="126"/>
      <c r="C687" s="125"/>
      <c r="D687" s="125"/>
      <c r="E687" s="126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</row>
    <row r="688" ht="15.75" customHeight="1">
      <c r="A688" s="125"/>
      <c r="B688" s="126"/>
      <c r="C688" s="125"/>
      <c r="D688" s="125"/>
      <c r="E688" s="126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</row>
    <row r="689" ht="15.75" customHeight="1">
      <c r="A689" s="125"/>
      <c r="B689" s="126"/>
      <c r="C689" s="125"/>
      <c r="D689" s="125"/>
      <c r="E689" s="126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</row>
    <row r="690" ht="15.75" customHeight="1">
      <c r="A690" s="125"/>
      <c r="B690" s="126"/>
      <c r="C690" s="125"/>
      <c r="D690" s="125"/>
      <c r="E690" s="126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</row>
    <row r="691" ht="15.75" customHeight="1">
      <c r="A691" s="125"/>
      <c r="B691" s="126"/>
      <c r="C691" s="125"/>
      <c r="D691" s="125"/>
      <c r="E691" s="126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</row>
    <row r="692" ht="15.75" customHeight="1">
      <c r="A692" s="125"/>
      <c r="B692" s="126"/>
      <c r="C692" s="125"/>
      <c r="D692" s="125"/>
      <c r="E692" s="126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</row>
    <row r="693" ht="15.75" customHeight="1">
      <c r="A693" s="125"/>
      <c r="B693" s="126"/>
      <c r="C693" s="125"/>
      <c r="D693" s="125"/>
      <c r="E693" s="126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</row>
    <row r="694" ht="15.75" customHeight="1">
      <c r="A694" s="125"/>
      <c r="B694" s="126"/>
      <c r="C694" s="125"/>
      <c r="D694" s="125"/>
      <c r="E694" s="126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</row>
    <row r="695" ht="15.75" customHeight="1">
      <c r="A695" s="125"/>
      <c r="B695" s="126"/>
      <c r="C695" s="125"/>
      <c r="D695" s="125"/>
      <c r="E695" s="126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</row>
    <row r="696" ht="15.75" customHeight="1">
      <c r="A696" s="125"/>
      <c r="B696" s="126"/>
      <c r="C696" s="125"/>
      <c r="D696" s="125"/>
      <c r="E696" s="126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</row>
    <row r="697" ht="15.75" customHeight="1">
      <c r="A697" s="125"/>
      <c r="B697" s="126"/>
      <c r="C697" s="125"/>
      <c r="D697" s="125"/>
      <c r="E697" s="126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</row>
    <row r="698" ht="15.75" customHeight="1">
      <c r="A698" s="125"/>
      <c r="B698" s="126"/>
      <c r="C698" s="125"/>
      <c r="D698" s="125"/>
      <c r="E698" s="126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</row>
    <row r="699" ht="15.75" customHeight="1">
      <c r="A699" s="125"/>
      <c r="B699" s="126"/>
      <c r="C699" s="125"/>
      <c r="D699" s="125"/>
      <c r="E699" s="126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</row>
    <row r="700" ht="15.75" customHeight="1">
      <c r="A700" s="125"/>
      <c r="B700" s="126"/>
      <c r="C700" s="125"/>
      <c r="D700" s="125"/>
      <c r="E700" s="126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</row>
    <row r="701" ht="15.75" customHeight="1">
      <c r="A701" s="125"/>
      <c r="B701" s="126"/>
      <c r="C701" s="125"/>
      <c r="D701" s="125"/>
      <c r="E701" s="126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</row>
    <row r="702" ht="15.75" customHeight="1">
      <c r="A702" s="125"/>
      <c r="B702" s="126"/>
      <c r="C702" s="125"/>
      <c r="D702" s="125"/>
      <c r="E702" s="126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</row>
    <row r="703" ht="15.75" customHeight="1">
      <c r="A703" s="125"/>
      <c r="B703" s="126"/>
      <c r="C703" s="125"/>
      <c r="D703" s="125"/>
      <c r="E703" s="126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</row>
    <row r="704" ht="15.75" customHeight="1">
      <c r="A704" s="125"/>
      <c r="B704" s="126"/>
      <c r="C704" s="125"/>
      <c r="D704" s="125"/>
      <c r="E704" s="126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</row>
    <row r="705" ht="15.75" customHeight="1">
      <c r="A705" s="125"/>
      <c r="B705" s="126"/>
      <c r="C705" s="125"/>
      <c r="D705" s="125"/>
      <c r="E705" s="126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</row>
    <row r="706" ht="15.75" customHeight="1">
      <c r="A706" s="125"/>
      <c r="B706" s="126"/>
      <c r="C706" s="125"/>
      <c r="D706" s="125"/>
      <c r="E706" s="126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</row>
    <row r="707" ht="15.75" customHeight="1">
      <c r="A707" s="125"/>
      <c r="B707" s="126"/>
      <c r="C707" s="125"/>
      <c r="D707" s="125"/>
      <c r="E707" s="126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</row>
    <row r="708" ht="15.75" customHeight="1">
      <c r="A708" s="125"/>
      <c r="B708" s="126"/>
      <c r="C708" s="125"/>
      <c r="D708" s="125"/>
      <c r="E708" s="126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</row>
    <row r="709" ht="15.75" customHeight="1">
      <c r="A709" s="125"/>
      <c r="B709" s="126"/>
      <c r="C709" s="125"/>
      <c r="D709" s="125"/>
      <c r="E709" s="126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</row>
    <row r="710" ht="15.75" customHeight="1">
      <c r="A710" s="125"/>
      <c r="B710" s="126"/>
      <c r="C710" s="125"/>
      <c r="D710" s="125"/>
      <c r="E710" s="126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</row>
    <row r="711" ht="15.75" customHeight="1">
      <c r="A711" s="125"/>
      <c r="B711" s="126"/>
      <c r="C711" s="125"/>
      <c r="D711" s="125"/>
      <c r="E711" s="126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</row>
    <row r="712" ht="15.75" customHeight="1">
      <c r="A712" s="125"/>
      <c r="B712" s="126"/>
      <c r="C712" s="125"/>
      <c r="D712" s="125"/>
      <c r="E712" s="126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</row>
    <row r="713" ht="15.75" customHeight="1">
      <c r="A713" s="125"/>
      <c r="B713" s="126"/>
      <c r="C713" s="125"/>
      <c r="D713" s="125"/>
      <c r="E713" s="126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</row>
    <row r="714" ht="15.75" customHeight="1">
      <c r="A714" s="125"/>
      <c r="B714" s="126"/>
      <c r="C714" s="125"/>
      <c r="D714" s="125"/>
      <c r="E714" s="126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</row>
    <row r="715" ht="15.75" customHeight="1">
      <c r="A715" s="125"/>
      <c r="B715" s="126"/>
      <c r="C715" s="125"/>
      <c r="D715" s="125"/>
      <c r="E715" s="126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</row>
    <row r="716" ht="15.75" customHeight="1">
      <c r="A716" s="125"/>
      <c r="B716" s="126"/>
      <c r="C716" s="125"/>
      <c r="D716" s="125"/>
      <c r="E716" s="126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</row>
    <row r="717" ht="15.75" customHeight="1">
      <c r="A717" s="125"/>
      <c r="B717" s="126"/>
      <c r="C717" s="125"/>
      <c r="D717" s="125"/>
      <c r="E717" s="126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</row>
    <row r="718" ht="15.75" customHeight="1">
      <c r="A718" s="125"/>
      <c r="B718" s="126"/>
      <c r="C718" s="125"/>
      <c r="D718" s="125"/>
      <c r="E718" s="126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</row>
    <row r="719" ht="15.75" customHeight="1">
      <c r="A719" s="125"/>
      <c r="B719" s="126"/>
      <c r="C719" s="125"/>
      <c r="D719" s="125"/>
      <c r="E719" s="126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</row>
    <row r="720" ht="15.75" customHeight="1">
      <c r="A720" s="125"/>
      <c r="B720" s="126"/>
      <c r="C720" s="125"/>
      <c r="D720" s="125"/>
      <c r="E720" s="126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</row>
    <row r="721" ht="15.75" customHeight="1">
      <c r="A721" s="125"/>
      <c r="B721" s="126"/>
      <c r="C721" s="125"/>
      <c r="D721" s="125"/>
      <c r="E721" s="126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</row>
    <row r="722" ht="15.75" customHeight="1">
      <c r="A722" s="125"/>
      <c r="B722" s="126"/>
      <c r="C722" s="125"/>
      <c r="D722" s="125"/>
      <c r="E722" s="126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</row>
    <row r="723" ht="15.75" customHeight="1">
      <c r="A723" s="125"/>
      <c r="B723" s="126"/>
      <c r="C723" s="125"/>
      <c r="D723" s="125"/>
      <c r="E723" s="126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</row>
    <row r="724" ht="15.75" customHeight="1">
      <c r="A724" s="125"/>
      <c r="B724" s="126"/>
      <c r="C724" s="125"/>
      <c r="D724" s="125"/>
      <c r="E724" s="126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</row>
    <row r="725" ht="15.75" customHeight="1">
      <c r="A725" s="125"/>
      <c r="B725" s="126"/>
      <c r="C725" s="125"/>
      <c r="D725" s="125"/>
      <c r="E725" s="126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</row>
    <row r="726" ht="15.75" customHeight="1">
      <c r="A726" s="125"/>
      <c r="B726" s="126"/>
      <c r="C726" s="125"/>
      <c r="D726" s="125"/>
      <c r="E726" s="126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</row>
    <row r="727" ht="15.75" customHeight="1">
      <c r="A727" s="125"/>
      <c r="B727" s="126"/>
      <c r="C727" s="125"/>
      <c r="D727" s="125"/>
      <c r="E727" s="126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</row>
    <row r="728" ht="15.75" customHeight="1">
      <c r="A728" s="125"/>
      <c r="B728" s="126"/>
      <c r="C728" s="125"/>
      <c r="D728" s="125"/>
      <c r="E728" s="126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</row>
    <row r="729" ht="15.75" customHeight="1">
      <c r="A729" s="125"/>
      <c r="B729" s="126"/>
      <c r="C729" s="125"/>
      <c r="D729" s="125"/>
      <c r="E729" s="126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</row>
    <row r="730" ht="15.75" customHeight="1">
      <c r="A730" s="125"/>
      <c r="B730" s="126"/>
      <c r="C730" s="125"/>
      <c r="D730" s="125"/>
      <c r="E730" s="126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</row>
    <row r="731" ht="15.75" customHeight="1">
      <c r="A731" s="125"/>
      <c r="B731" s="126"/>
      <c r="C731" s="125"/>
      <c r="D731" s="125"/>
      <c r="E731" s="126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</row>
    <row r="732" ht="15.75" customHeight="1">
      <c r="A732" s="125"/>
      <c r="B732" s="126"/>
      <c r="C732" s="125"/>
      <c r="D732" s="125"/>
      <c r="E732" s="126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</row>
    <row r="733" ht="15.75" customHeight="1">
      <c r="A733" s="125"/>
      <c r="B733" s="126"/>
      <c r="C733" s="125"/>
      <c r="D733" s="125"/>
      <c r="E733" s="126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</row>
    <row r="734" ht="15.75" customHeight="1">
      <c r="A734" s="125"/>
      <c r="B734" s="126"/>
      <c r="C734" s="125"/>
      <c r="D734" s="125"/>
      <c r="E734" s="126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</row>
    <row r="735" ht="15.75" customHeight="1">
      <c r="A735" s="125"/>
      <c r="B735" s="126"/>
      <c r="C735" s="125"/>
      <c r="D735" s="125"/>
      <c r="E735" s="126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</row>
    <row r="736" ht="15.75" customHeight="1">
      <c r="A736" s="125"/>
      <c r="B736" s="126"/>
      <c r="C736" s="125"/>
      <c r="D736" s="125"/>
      <c r="E736" s="126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</row>
    <row r="737" ht="15.75" customHeight="1">
      <c r="A737" s="125"/>
      <c r="B737" s="126"/>
      <c r="C737" s="125"/>
      <c r="D737" s="125"/>
      <c r="E737" s="126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</row>
    <row r="738" ht="15.75" customHeight="1">
      <c r="A738" s="125"/>
      <c r="B738" s="126"/>
      <c r="C738" s="125"/>
      <c r="D738" s="125"/>
      <c r="E738" s="126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</row>
    <row r="739" ht="15.75" customHeight="1">
      <c r="A739" s="125"/>
      <c r="B739" s="126"/>
      <c r="C739" s="125"/>
      <c r="D739" s="125"/>
      <c r="E739" s="126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</row>
    <row r="740" ht="15.75" customHeight="1">
      <c r="A740" s="125"/>
      <c r="B740" s="126"/>
      <c r="C740" s="125"/>
      <c r="D740" s="125"/>
      <c r="E740" s="126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</row>
    <row r="741" ht="15.75" customHeight="1">
      <c r="A741" s="125"/>
      <c r="B741" s="126"/>
      <c r="C741" s="125"/>
      <c r="D741" s="125"/>
      <c r="E741" s="126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</row>
    <row r="742" ht="15.75" customHeight="1">
      <c r="A742" s="125"/>
      <c r="B742" s="126"/>
      <c r="C742" s="125"/>
      <c r="D742" s="125"/>
      <c r="E742" s="126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</row>
    <row r="743" ht="15.75" customHeight="1">
      <c r="A743" s="125"/>
      <c r="B743" s="126"/>
      <c r="C743" s="125"/>
      <c r="D743" s="125"/>
      <c r="E743" s="126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</row>
    <row r="744" ht="15.75" customHeight="1">
      <c r="A744" s="125"/>
      <c r="B744" s="126"/>
      <c r="C744" s="125"/>
      <c r="D744" s="125"/>
      <c r="E744" s="126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</row>
    <row r="745" ht="15.75" customHeight="1">
      <c r="A745" s="125"/>
      <c r="B745" s="126"/>
      <c r="C745" s="125"/>
      <c r="D745" s="125"/>
      <c r="E745" s="126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</row>
    <row r="746" ht="15.75" customHeight="1">
      <c r="A746" s="125"/>
      <c r="B746" s="126"/>
      <c r="C746" s="125"/>
      <c r="D746" s="125"/>
      <c r="E746" s="126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</row>
    <row r="747" ht="15.75" customHeight="1">
      <c r="A747" s="125"/>
      <c r="B747" s="126"/>
      <c r="C747" s="125"/>
      <c r="D747" s="125"/>
      <c r="E747" s="126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</row>
    <row r="748" ht="15.75" customHeight="1">
      <c r="A748" s="125"/>
      <c r="B748" s="126"/>
      <c r="C748" s="125"/>
      <c r="D748" s="125"/>
      <c r="E748" s="126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</row>
    <row r="749" ht="15.75" customHeight="1">
      <c r="A749" s="125"/>
      <c r="B749" s="126"/>
      <c r="C749" s="125"/>
      <c r="D749" s="125"/>
      <c r="E749" s="126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</row>
    <row r="750" ht="15.75" customHeight="1">
      <c r="A750" s="125"/>
      <c r="B750" s="126"/>
      <c r="C750" s="125"/>
      <c r="D750" s="125"/>
      <c r="E750" s="126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</row>
    <row r="751" ht="15.75" customHeight="1">
      <c r="A751" s="125"/>
      <c r="B751" s="126"/>
      <c r="C751" s="125"/>
      <c r="D751" s="125"/>
      <c r="E751" s="126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</row>
    <row r="752" ht="15.75" customHeight="1">
      <c r="A752" s="125"/>
      <c r="B752" s="126"/>
      <c r="C752" s="125"/>
      <c r="D752" s="125"/>
      <c r="E752" s="126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</row>
    <row r="753" ht="15.75" customHeight="1">
      <c r="A753" s="125"/>
      <c r="B753" s="126"/>
      <c r="C753" s="125"/>
      <c r="D753" s="125"/>
      <c r="E753" s="126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</row>
    <row r="754" ht="15.75" customHeight="1">
      <c r="A754" s="125"/>
      <c r="B754" s="126"/>
      <c r="C754" s="125"/>
      <c r="D754" s="125"/>
      <c r="E754" s="126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</row>
    <row r="755" ht="15.75" customHeight="1">
      <c r="A755" s="125"/>
      <c r="B755" s="126"/>
      <c r="C755" s="125"/>
      <c r="D755" s="125"/>
      <c r="E755" s="126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</row>
    <row r="756" ht="15.75" customHeight="1">
      <c r="A756" s="125"/>
      <c r="B756" s="126"/>
      <c r="C756" s="125"/>
      <c r="D756" s="125"/>
      <c r="E756" s="126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</row>
    <row r="757" ht="15.75" customHeight="1">
      <c r="A757" s="125"/>
      <c r="B757" s="126"/>
      <c r="C757" s="125"/>
      <c r="D757" s="125"/>
      <c r="E757" s="126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</row>
    <row r="758" ht="15.75" customHeight="1">
      <c r="A758" s="125"/>
      <c r="B758" s="126"/>
      <c r="C758" s="125"/>
      <c r="D758" s="125"/>
      <c r="E758" s="126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</row>
    <row r="759" ht="15.75" customHeight="1">
      <c r="A759" s="125"/>
      <c r="B759" s="126"/>
      <c r="C759" s="125"/>
      <c r="D759" s="125"/>
      <c r="E759" s="126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</row>
    <row r="760" ht="15.75" customHeight="1">
      <c r="A760" s="125"/>
      <c r="B760" s="126"/>
      <c r="C760" s="125"/>
      <c r="D760" s="125"/>
      <c r="E760" s="126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</row>
    <row r="761" ht="15.75" customHeight="1">
      <c r="A761" s="125"/>
      <c r="B761" s="126"/>
      <c r="C761" s="125"/>
      <c r="D761" s="125"/>
      <c r="E761" s="126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</row>
    <row r="762" ht="15.75" customHeight="1">
      <c r="A762" s="125"/>
      <c r="B762" s="126"/>
      <c r="C762" s="125"/>
      <c r="D762" s="125"/>
      <c r="E762" s="126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</row>
    <row r="763" ht="15.75" customHeight="1">
      <c r="A763" s="125"/>
      <c r="B763" s="126"/>
      <c r="C763" s="125"/>
      <c r="D763" s="125"/>
      <c r="E763" s="126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</row>
    <row r="764" ht="15.75" customHeight="1">
      <c r="A764" s="125"/>
      <c r="B764" s="126"/>
      <c r="C764" s="125"/>
      <c r="D764" s="125"/>
      <c r="E764" s="126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</row>
    <row r="765" ht="15.75" customHeight="1">
      <c r="A765" s="125"/>
      <c r="B765" s="126"/>
      <c r="C765" s="125"/>
      <c r="D765" s="125"/>
      <c r="E765" s="126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</row>
    <row r="766" ht="15.75" customHeight="1">
      <c r="A766" s="125"/>
      <c r="B766" s="126"/>
      <c r="C766" s="125"/>
      <c r="D766" s="125"/>
      <c r="E766" s="126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</row>
    <row r="767" ht="15.75" customHeight="1">
      <c r="A767" s="125"/>
      <c r="B767" s="126"/>
      <c r="C767" s="125"/>
      <c r="D767" s="125"/>
      <c r="E767" s="126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</row>
    <row r="768" ht="15.75" customHeight="1">
      <c r="A768" s="125"/>
      <c r="B768" s="126"/>
      <c r="C768" s="125"/>
      <c r="D768" s="125"/>
      <c r="E768" s="126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</row>
    <row r="769" ht="15.75" customHeight="1">
      <c r="A769" s="125"/>
      <c r="B769" s="126"/>
      <c r="C769" s="125"/>
      <c r="D769" s="125"/>
      <c r="E769" s="126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</row>
    <row r="770" ht="15.75" customHeight="1">
      <c r="A770" s="125"/>
      <c r="B770" s="126"/>
      <c r="C770" s="125"/>
      <c r="D770" s="125"/>
      <c r="E770" s="126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</row>
    <row r="771" ht="15.75" customHeight="1">
      <c r="A771" s="125"/>
      <c r="B771" s="126"/>
      <c r="C771" s="125"/>
      <c r="D771" s="125"/>
      <c r="E771" s="126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</row>
    <row r="772" ht="15.75" customHeight="1">
      <c r="A772" s="125"/>
      <c r="B772" s="126"/>
      <c r="C772" s="125"/>
      <c r="D772" s="125"/>
      <c r="E772" s="126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</row>
    <row r="773" ht="15.75" customHeight="1">
      <c r="A773" s="125"/>
      <c r="B773" s="126"/>
      <c r="C773" s="125"/>
      <c r="D773" s="125"/>
      <c r="E773" s="126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</row>
    <row r="774" ht="15.75" customHeight="1">
      <c r="A774" s="125"/>
      <c r="B774" s="126"/>
      <c r="C774" s="125"/>
      <c r="D774" s="125"/>
      <c r="E774" s="126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</row>
    <row r="775" ht="15.75" customHeight="1">
      <c r="A775" s="125"/>
      <c r="B775" s="126"/>
      <c r="C775" s="125"/>
      <c r="D775" s="125"/>
      <c r="E775" s="126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</row>
    <row r="776" ht="15.75" customHeight="1">
      <c r="A776" s="125"/>
      <c r="B776" s="126"/>
      <c r="C776" s="125"/>
      <c r="D776" s="125"/>
      <c r="E776" s="126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</row>
    <row r="777" ht="15.75" customHeight="1">
      <c r="A777" s="125"/>
      <c r="B777" s="126"/>
      <c r="C777" s="125"/>
      <c r="D777" s="125"/>
      <c r="E777" s="126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</row>
    <row r="778" ht="15.75" customHeight="1">
      <c r="A778" s="125"/>
      <c r="B778" s="126"/>
      <c r="C778" s="125"/>
      <c r="D778" s="125"/>
      <c r="E778" s="126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</row>
    <row r="779" ht="15.75" customHeight="1">
      <c r="A779" s="125"/>
      <c r="B779" s="126"/>
      <c r="C779" s="125"/>
      <c r="D779" s="125"/>
      <c r="E779" s="126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</row>
    <row r="780" ht="15.75" customHeight="1">
      <c r="A780" s="125"/>
      <c r="B780" s="126"/>
      <c r="C780" s="125"/>
      <c r="D780" s="125"/>
      <c r="E780" s="126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</row>
    <row r="781" ht="15.75" customHeight="1">
      <c r="A781" s="125"/>
      <c r="B781" s="126"/>
      <c r="C781" s="125"/>
      <c r="D781" s="125"/>
      <c r="E781" s="126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</row>
    <row r="782" ht="15.75" customHeight="1">
      <c r="A782" s="125"/>
      <c r="B782" s="126"/>
      <c r="C782" s="125"/>
      <c r="D782" s="125"/>
      <c r="E782" s="126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</row>
    <row r="783" ht="15.75" customHeight="1">
      <c r="A783" s="125"/>
      <c r="B783" s="126"/>
      <c r="C783" s="125"/>
      <c r="D783" s="125"/>
      <c r="E783" s="126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</row>
    <row r="784" ht="15.75" customHeight="1">
      <c r="A784" s="125"/>
      <c r="B784" s="126"/>
      <c r="C784" s="125"/>
      <c r="D784" s="125"/>
      <c r="E784" s="126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</row>
    <row r="785" ht="15.75" customHeight="1">
      <c r="A785" s="125"/>
      <c r="B785" s="126"/>
      <c r="C785" s="125"/>
      <c r="D785" s="125"/>
      <c r="E785" s="126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</row>
    <row r="786" ht="15.75" customHeight="1">
      <c r="A786" s="125"/>
      <c r="B786" s="126"/>
      <c r="C786" s="125"/>
      <c r="D786" s="125"/>
      <c r="E786" s="126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</row>
    <row r="787" ht="15.75" customHeight="1">
      <c r="A787" s="125"/>
      <c r="B787" s="126"/>
      <c r="C787" s="125"/>
      <c r="D787" s="125"/>
      <c r="E787" s="126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</row>
    <row r="788" ht="15.75" customHeight="1">
      <c r="A788" s="125"/>
      <c r="B788" s="126"/>
      <c r="C788" s="125"/>
      <c r="D788" s="125"/>
      <c r="E788" s="126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</row>
    <row r="789" ht="15.75" customHeight="1">
      <c r="A789" s="125"/>
      <c r="B789" s="126"/>
      <c r="C789" s="125"/>
      <c r="D789" s="125"/>
      <c r="E789" s="126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</row>
    <row r="790" ht="15.75" customHeight="1">
      <c r="A790" s="125"/>
      <c r="B790" s="126"/>
      <c r="C790" s="125"/>
      <c r="D790" s="125"/>
      <c r="E790" s="126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</row>
    <row r="791" ht="15.75" customHeight="1">
      <c r="A791" s="125"/>
      <c r="B791" s="126"/>
      <c r="C791" s="125"/>
      <c r="D791" s="125"/>
      <c r="E791" s="126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</row>
    <row r="792" ht="15.75" customHeight="1">
      <c r="A792" s="125"/>
      <c r="B792" s="126"/>
      <c r="C792" s="125"/>
      <c r="D792" s="125"/>
      <c r="E792" s="126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</row>
    <row r="793" ht="15.75" customHeight="1">
      <c r="A793" s="125"/>
      <c r="B793" s="126"/>
      <c r="C793" s="125"/>
      <c r="D793" s="125"/>
      <c r="E793" s="126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</row>
    <row r="794" ht="15.75" customHeight="1">
      <c r="A794" s="125"/>
      <c r="B794" s="126"/>
      <c r="C794" s="125"/>
      <c r="D794" s="125"/>
      <c r="E794" s="126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</row>
    <row r="795" ht="15.75" customHeight="1">
      <c r="A795" s="125"/>
      <c r="B795" s="126"/>
      <c r="C795" s="125"/>
      <c r="D795" s="125"/>
      <c r="E795" s="126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</row>
    <row r="796" ht="15.75" customHeight="1">
      <c r="A796" s="125"/>
      <c r="B796" s="126"/>
      <c r="C796" s="125"/>
      <c r="D796" s="125"/>
      <c r="E796" s="126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</row>
    <row r="797" ht="15.75" customHeight="1">
      <c r="A797" s="125"/>
      <c r="B797" s="126"/>
      <c r="C797" s="125"/>
      <c r="D797" s="125"/>
      <c r="E797" s="126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</row>
    <row r="798" ht="15.75" customHeight="1">
      <c r="A798" s="125"/>
      <c r="B798" s="126"/>
      <c r="C798" s="125"/>
      <c r="D798" s="125"/>
      <c r="E798" s="126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</row>
    <row r="799" ht="15.75" customHeight="1">
      <c r="A799" s="125"/>
      <c r="B799" s="126"/>
      <c r="C799" s="125"/>
      <c r="D799" s="125"/>
      <c r="E799" s="126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</row>
    <row r="800" ht="15.75" customHeight="1">
      <c r="A800" s="125"/>
      <c r="B800" s="126"/>
      <c r="C800" s="125"/>
      <c r="D800" s="125"/>
      <c r="E800" s="126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</row>
    <row r="801" ht="15.75" customHeight="1">
      <c r="A801" s="125"/>
      <c r="B801" s="126"/>
      <c r="C801" s="125"/>
      <c r="D801" s="125"/>
      <c r="E801" s="126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</row>
    <row r="802" ht="15.75" customHeight="1">
      <c r="A802" s="125"/>
      <c r="B802" s="126"/>
      <c r="C802" s="125"/>
      <c r="D802" s="125"/>
      <c r="E802" s="126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</row>
    <row r="803" ht="15.75" customHeight="1">
      <c r="A803" s="125"/>
      <c r="B803" s="126"/>
      <c r="C803" s="125"/>
      <c r="D803" s="125"/>
      <c r="E803" s="126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</row>
    <row r="804" ht="15.75" customHeight="1">
      <c r="A804" s="125"/>
      <c r="B804" s="126"/>
      <c r="C804" s="125"/>
      <c r="D804" s="125"/>
      <c r="E804" s="126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</row>
    <row r="805" ht="15.75" customHeight="1">
      <c r="A805" s="125"/>
      <c r="B805" s="126"/>
      <c r="C805" s="125"/>
      <c r="D805" s="125"/>
      <c r="E805" s="126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</row>
    <row r="806" ht="15.75" customHeight="1">
      <c r="A806" s="125"/>
      <c r="B806" s="126"/>
      <c r="C806" s="125"/>
      <c r="D806" s="125"/>
      <c r="E806" s="126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</row>
    <row r="807" ht="15.75" customHeight="1">
      <c r="A807" s="125"/>
      <c r="B807" s="126"/>
      <c r="C807" s="125"/>
      <c r="D807" s="125"/>
      <c r="E807" s="126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</row>
    <row r="808" ht="15.75" customHeight="1">
      <c r="A808" s="125"/>
      <c r="B808" s="126"/>
      <c r="C808" s="125"/>
      <c r="D808" s="125"/>
      <c r="E808" s="126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</row>
    <row r="809" ht="15.75" customHeight="1">
      <c r="A809" s="125"/>
      <c r="B809" s="126"/>
      <c r="C809" s="125"/>
      <c r="D809" s="125"/>
      <c r="E809" s="126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</row>
    <row r="810" ht="15.75" customHeight="1">
      <c r="A810" s="125"/>
      <c r="B810" s="126"/>
      <c r="C810" s="125"/>
      <c r="D810" s="125"/>
      <c r="E810" s="126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</row>
    <row r="811" ht="15.75" customHeight="1">
      <c r="A811" s="125"/>
      <c r="B811" s="126"/>
      <c r="C811" s="125"/>
      <c r="D811" s="125"/>
      <c r="E811" s="126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</row>
    <row r="812" ht="15.75" customHeight="1">
      <c r="A812" s="125"/>
      <c r="B812" s="126"/>
      <c r="C812" s="125"/>
      <c r="D812" s="125"/>
      <c r="E812" s="126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</row>
    <row r="813" ht="15.75" customHeight="1">
      <c r="A813" s="125"/>
      <c r="B813" s="126"/>
      <c r="C813" s="125"/>
      <c r="D813" s="125"/>
      <c r="E813" s="126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</row>
    <row r="814" ht="15.75" customHeight="1">
      <c r="A814" s="125"/>
      <c r="B814" s="126"/>
      <c r="C814" s="125"/>
      <c r="D814" s="125"/>
      <c r="E814" s="126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</row>
    <row r="815" ht="15.75" customHeight="1">
      <c r="A815" s="125"/>
      <c r="B815" s="126"/>
      <c r="C815" s="125"/>
      <c r="D815" s="125"/>
      <c r="E815" s="126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</row>
    <row r="816" ht="15.75" customHeight="1">
      <c r="A816" s="125"/>
      <c r="B816" s="126"/>
      <c r="C816" s="125"/>
      <c r="D816" s="125"/>
      <c r="E816" s="126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</row>
    <row r="817" ht="15.75" customHeight="1">
      <c r="A817" s="125"/>
      <c r="B817" s="126"/>
      <c r="C817" s="125"/>
      <c r="D817" s="125"/>
      <c r="E817" s="126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</row>
    <row r="818" ht="15.75" customHeight="1">
      <c r="A818" s="125"/>
      <c r="B818" s="126"/>
      <c r="C818" s="125"/>
      <c r="D818" s="125"/>
      <c r="E818" s="126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</row>
    <row r="819" ht="15.75" customHeight="1">
      <c r="A819" s="125"/>
      <c r="B819" s="126"/>
      <c r="C819" s="125"/>
      <c r="D819" s="125"/>
      <c r="E819" s="126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</row>
    <row r="820" ht="15.75" customHeight="1">
      <c r="A820" s="125"/>
      <c r="B820" s="126"/>
      <c r="C820" s="125"/>
      <c r="D820" s="125"/>
      <c r="E820" s="126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</row>
    <row r="821" ht="15.75" customHeight="1">
      <c r="A821" s="125"/>
      <c r="B821" s="126"/>
      <c r="C821" s="125"/>
      <c r="D821" s="125"/>
      <c r="E821" s="126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</row>
    <row r="822" ht="15.75" customHeight="1">
      <c r="A822" s="125"/>
      <c r="B822" s="126"/>
      <c r="C822" s="125"/>
      <c r="D822" s="125"/>
      <c r="E822" s="126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</row>
    <row r="823" ht="15.75" customHeight="1">
      <c r="A823" s="125"/>
      <c r="B823" s="126"/>
      <c r="C823" s="125"/>
      <c r="D823" s="125"/>
      <c r="E823" s="126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</row>
    <row r="824" ht="15.75" customHeight="1">
      <c r="A824" s="125"/>
      <c r="B824" s="126"/>
      <c r="C824" s="125"/>
      <c r="D824" s="125"/>
      <c r="E824" s="126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</row>
    <row r="825" ht="15.75" customHeight="1">
      <c r="A825" s="125"/>
      <c r="B825" s="126"/>
      <c r="C825" s="125"/>
      <c r="D825" s="125"/>
      <c r="E825" s="126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</row>
    <row r="826" ht="15.75" customHeight="1">
      <c r="A826" s="125"/>
      <c r="B826" s="126"/>
      <c r="C826" s="125"/>
      <c r="D826" s="125"/>
      <c r="E826" s="126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</row>
    <row r="827" ht="15.75" customHeight="1">
      <c r="A827" s="125"/>
      <c r="B827" s="126"/>
      <c r="C827" s="125"/>
      <c r="D827" s="125"/>
      <c r="E827" s="126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</row>
    <row r="828" ht="15.75" customHeight="1">
      <c r="A828" s="125"/>
      <c r="B828" s="126"/>
      <c r="C828" s="125"/>
      <c r="D828" s="125"/>
      <c r="E828" s="126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</row>
    <row r="829" ht="15.75" customHeight="1">
      <c r="A829" s="125"/>
      <c r="B829" s="126"/>
      <c r="C829" s="125"/>
      <c r="D829" s="125"/>
      <c r="E829" s="126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</row>
    <row r="830" ht="15.75" customHeight="1">
      <c r="A830" s="125"/>
      <c r="B830" s="126"/>
      <c r="C830" s="125"/>
      <c r="D830" s="125"/>
      <c r="E830" s="126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</row>
    <row r="831" ht="15.75" customHeight="1">
      <c r="A831" s="125"/>
      <c r="B831" s="126"/>
      <c r="C831" s="125"/>
      <c r="D831" s="125"/>
      <c r="E831" s="126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</row>
    <row r="832" ht="15.75" customHeight="1">
      <c r="A832" s="125"/>
      <c r="B832" s="126"/>
      <c r="C832" s="125"/>
      <c r="D832" s="125"/>
      <c r="E832" s="126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</row>
    <row r="833" ht="15.75" customHeight="1">
      <c r="A833" s="125"/>
      <c r="B833" s="126"/>
      <c r="C833" s="125"/>
      <c r="D833" s="125"/>
      <c r="E833" s="126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</row>
    <row r="834" ht="15.75" customHeight="1">
      <c r="A834" s="125"/>
      <c r="B834" s="126"/>
      <c r="C834" s="125"/>
      <c r="D834" s="125"/>
      <c r="E834" s="126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</row>
    <row r="835" ht="15.75" customHeight="1">
      <c r="A835" s="125"/>
      <c r="B835" s="126"/>
      <c r="C835" s="125"/>
      <c r="D835" s="125"/>
      <c r="E835" s="126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</row>
    <row r="836" ht="15.75" customHeight="1">
      <c r="A836" s="125"/>
      <c r="B836" s="126"/>
      <c r="C836" s="125"/>
      <c r="D836" s="125"/>
      <c r="E836" s="126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</row>
    <row r="837" ht="15.75" customHeight="1">
      <c r="A837" s="125"/>
      <c r="B837" s="126"/>
      <c r="C837" s="125"/>
      <c r="D837" s="125"/>
      <c r="E837" s="126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</row>
    <row r="838" ht="15.75" customHeight="1">
      <c r="A838" s="125"/>
      <c r="B838" s="126"/>
      <c r="C838" s="125"/>
      <c r="D838" s="125"/>
      <c r="E838" s="126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</row>
    <row r="839" ht="15.75" customHeight="1">
      <c r="A839" s="125"/>
      <c r="B839" s="126"/>
      <c r="C839" s="125"/>
      <c r="D839" s="125"/>
      <c r="E839" s="126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</row>
    <row r="840" ht="15.75" customHeight="1">
      <c r="A840" s="125"/>
      <c r="B840" s="126"/>
      <c r="C840" s="125"/>
      <c r="D840" s="125"/>
      <c r="E840" s="126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</row>
    <row r="841" ht="15.75" customHeight="1">
      <c r="A841" s="125"/>
      <c r="B841" s="126"/>
      <c r="C841" s="125"/>
      <c r="D841" s="125"/>
      <c r="E841" s="126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</row>
    <row r="842" ht="15.75" customHeight="1">
      <c r="A842" s="125"/>
      <c r="B842" s="126"/>
      <c r="C842" s="125"/>
      <c r="D842" s="125"/>
      <c r="E842" s="126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</row>
    <row r="843" ht="15.75" customHeight="1">
      <c r="A843" s="125"/>
      <c r="B843" s="126"/>
      <c r="C843" s="125"/>
      <c r="D843" s="125"/>
      <c r="E843" s="126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</row>
    <row r="844" ht="15.75" customHeight="1">
      <c r="A844" s="125"/>
      <c r="B844" s="126"/>
      <c r="C844" s="125"/>
      <c r="D844" s="125"/>
      <c r="E844" s="126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</row>
    <row r="845" ht="15.75" customHeight="1">
      <c r="A845" s="125"/>
      <c r="B845" s="126"/>
      <c r="C845" s="125"/>
      <c r="D845" s="125"/>
      <c r="E845" s="126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</row>
    <row r="846" ht="15.75" customHeight="1">
      <c r="A846" s="125"/>
      <c r="B846" s="126"/>
      <c r="C846" s="125"/>
      <c r="D846" s="125"/>
      <c r="E846" s="126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</row>
    <row r="847" ht="15.75" customHeight="1">
      <c r="A847" s="125"/>
      <c r="B847" s="126"/>
      <c r="C847" s="125"/>
      <c r="D847" s="125"/>
      <c r="E847" s="126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</row>
    <row r="848" ht="15.75" customHeight="1">
      <c r="A848" s="125"/>
      <c r="B848" s="126"/>
      <c r="C848" s="125"/>
      <c r="D848" s="125"/>
      <c r="E848" s="126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</row>
    <row r="849" ht="15.75" customHeight="1">
      <c r="A849" s="125"/>
      <c r="B849" s="126"/>
      <c r="C849" s="125"/>
      <c r="D849" s="125"/>
      <c r="E849" s="126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</row>
    <row r="850" ht="15.75" customHeight="1">
      <c r="A850" s="125"/>
      <c r="B850" s="126"/>
      <c r="C850" s="125"/>
      <c r="D850" s="125"/>
      <c r="E850" s="126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</row>
    <row r="851" ht="15.75" customHeight="1">
      <c r="A851" s="125"/>
      <c r="B851" s="126"/>
      <c r="C851" s="125"/>
      <c r="D851" s="125"/>
      <c r="E851" s="126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</row>
    <row r="852" ht="15.75" customHeight="1">
      <c r="A852" s="125"/>
      <c r="B852" s="126"/>
      <c r="C852" s="125"/>
      <c r="D852" s="125"/>
      <c r="E852" s="126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</row>
    <row r="853" ht="15.75" customHeight="1">
      <c r="A853" s="125"/>
      <c r="B853" s="126"/>
      <c r="C853" s="125"/>
      <c r="D853" s="125"/>
      <c r="E853" s="126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</row>
    <row r="854" ht="15.75" customHeight="1">
      <c r="A854" s="125"/>
      <c r="B854" s="126"/>
      <c r="C854" s="125"/>
      <c r="D854" s="125"/>
      <c r="E854" s="126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</row>
    <row r="855" ht="15.75" customHeight="1">
      <c r="A855" s="125"/>
      <c r="B855" s="126"/>
      <c r="C855" s="125"/>
      <c r="D855" s="125"/>
      <c r="E855" s="126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</row>
    <row r="856" ht="15.75" customHeight="1">
      <c r="A856" s="125"/>
      <c r="B856" s="126"/>
      <c r="C856" s="125"/>
      <c r="D856" s="125"/>
      <c r="E856" s="126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</row>
    <row r="857" ht="15.75" customHeight="1">
      <c r="A857" s="125"/>
      <c r="B857" s="126"/>
      <c r="C857" s="125"/>
      <c r="D857" s="125"/>
      <c r="E857" s="126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</row>
    <row r="858" ht="15.75" customHeight="1">
      <c r="A858" s="125"/>
      <c r="B858" s="126"/>
      <c r="C858" s="125"/>
      <c r="D858" s="125"/>
      <c r="E858" s="126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</row>
    <row r="859" ht="15.75" customHeight="1">
      <c r="A859" s="125"/>
      <c r="B859" s="126"/>
      <c r="C859" s="125"/>
      <c r="D859" s="125"/>
      <c r="E859" s="126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</row>
    <row r="860" ht="15.75" customHeight="1">
      <c r="A860" s="125"/>
      <c r="B860" s="126"/>
      <c r="C860" s="125"/>
      <c r="D860" s="125"/>
      <c r="E860" s="126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</row>
    <row r="861" ht="15.75" customHeight="1">
      <c r="A861" s="125"/>
      <c r="B861" s="126"/>
      <c r="C861" s="125"/>
      <c r="D861" s="125"/>
      <c r="E861" s="126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</row>
    <row r="862" ht="15.75" customHeight="1">
      <c r="A862" s="125"/>
      <c r="B862" s="126"/>
      <c r="C862" s="125"/>
      <c r="D862" s="125"/>
      <c r="E862" s="126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</row>
    <row r="863" ht="15.75" customHeight="1">
      <c r="A863" s="125"/>
      <c r="B863" s="126"/>
      <c r="C863" s="125"/>
      <c r="D863" s="125"/>
      <c r="E863" s="126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</row>
    <row r="864" ht="15.75" customHeight="1">
      <c r="A864" s="125"/>
      <c r="B864" s="126"/>
      <c r="C864" s="125"/>
      <c r="D864" s="125"/>
      <c r="E864" s="126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</row>
    <row r="865" ht="15.75" customHeight="1">
      <c r="A865" s="125"/>
      <c r="B865" s="126"/>
      <c r="C865" s="125"/>
      <c r="D865" s="125"/>
      <c r="E865" s="126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</row>
    <row r="866" ht="15.75" customHeight="1">
      <c r="A866" s="125"/>
      <c r="B866" s="126"/>
      <c r="C866" s="125"/>
      <c r="D866" s="125"/>
      <c r="E866" s="126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</row>
    <row r="867" ht="15.75" customHeight="1">
      <c r="A867" s="125"/>
      <c r="B867" s="126"/>
      <c r="C867" s="125"/>
      <c r="D867" s="125"/>
      <c r="E867" s="126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</row>
    <row r="868" ht="15.75" customHeight="1">
      <c r="A868" s="125"/>
      <c r="B868" s="126"/>
      <c r="C868" s="125"/>
      <c r="D868" s="125"/>
      <c r="E868" s="126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</row>
    <row r="869" ht="15.75" customHeight="1">
      <c r="A869" s="125"/>
      <c r="B869" s="126"/>
      <c r="C869" s="125"/>
      <c r="D869" s="125"/>
      <c r="E869" s="126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</row>
    <row r="870" ht="15.75" customHeight="1">
      <c r="A870" s="125"/>
      <c r="B870" s="126"/>
      <c r="C870" s="125"/>
      <c r="D870" s="125"/>
      <c r="E870" s="126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</row>
    <row r="871" ht="15.75" customHeight="1">
      <c r="A871" s="125"/>
      <c r="B871" s="126"/>
      <c r="C871" s="125"/>
      <c r="D871" s="125"/>
      <c r="E871" s="126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</row>
    <row r="872" ht="15.75" customHeight="1">
      <c r="A872" s="125"/>
      <c r="B872" s="126"/>
      <c r="C872" s="125"/>
      <c r="D872" s="125"/>
      <c r="E872" s="126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</row>
    <row r="873" ht="15.75" customHeight="1">
      <c r="A873" s="125"/>
      <c r="B873" s="126"/>
      <c r="C873" s="125"/>
      <c r="D873" s="125"/>
      <c r="E873" s="126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</row>
    <row r="874" ht="15.75" customHeight="1">
      <c r="A874" s="125"/>
      <c r="B874" s="126"/>
      <c r="C874" s="125"/>
      <c r="D874" s="125"/>
      <c r="E874" s="126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</row>
    <row r="875" ht="15.75" customHeight="1">
      <c r="A875" s="125"/>
      <c r="B875" s="126"/>
      <c r="C875" s="125"/>
      <c r="D875" s="125"/>
      <c r="E875" s="126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</row>
    <row r="876" ht="15.75" customHeight="1">
      <c r="A876" s="125"/>
      <c r="B876" s="126"/>
      <c r="C876" s="125"/>
      <c r="D876" s="125"/>
      <c r="E876" s="126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</row>
    <row r="877" ht="15.75" customHeight="1">
      <c r="A877" s="125"/>
      <c r="B877" s="126"/>
      <c r="C877" s="125"/>
      <c r="D877" s="125"/>
      <c r="E877" s="126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</row>
    <row r="878" ht="15.75" customHeight="1">
      <c r="A878" s="125"/>
      <c r="B878" s="126"/>
      <c r="C878" s="125"/>
      <c r="D878" s="125"/>
      <c r="E878" s="126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</row>
    <row r="879" ht="15.75" customHeight="1">
      <c r="A879" s="125"/>
      <c r="B879" s="126"/>
      <c r="C879" s="125"/>
      <c r="D879" s="125"/>
      <c r="E879" s="126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</row>
    <row r="880" ht="15.75" customHeight="1">
      <c r="A880" s="125"/>
      <c r="B880" s="126"/>
      <c r="C880" s="125"/>
      <c r="D880" s="125"/>
      <c r="E880" s="126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</row>
    <row r="881" ht="15.75" customHeight="1">
      <c r="A881" s="125"/>
      <c r="B881" s="126"/>
      <c r="C881" s="125"/>
      <c r="D881" s="125"/>
      <c r="E881" s="126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</row>
    <row r="882" ht="15.75" customHeight="1">
      <c r="A882" s="125"/>
      <c r="B882" s="126"/>
      <c r="C882" s="125"/>
      <c r="D882" s="125"/>
      <c r="E882" s="126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</row>
    <row r="883" ht="15.75" customHeight="1">
      <c r="A883" s="125"/>
      <c r="B883" s="126"/>
      <c r="C883" s="125"/>
      <c r="D883" s="125"/>
      <c r="E883" s="126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</row>
    <row r="884" ht="15.75" customHeight="1">
      <c r="A884" s="125"/>
      <c r="B884" s="126"/>
      <c r="C884" s="125"/>
      <c r="D884" s="125"/>
      <c r="E884" s="126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</row>
    <row r="885" ht="15.75" customHeight="1">
      <c r="A885" s="125"/>
      <c r="B885" s="126"/>
      <c r="C885" s="125"/>
      <c r="D885" s="125"/>
      <c r="E885" s="126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</row>
    <row r="886" ht="15.75" customHeight="1">
      <c r="A886" s="125"/>
      <c r="B886" s="126"/>
      <c r="C886" s="125"/>
      <c r="D886" s="125"/>
      <c r="E886" s="126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</row>
    <row r="887" ht="15.75" customHeight="1">
      <c r="A887" s="125"/>
      <c r="B887" s="126"/>
      <c r="C887" s="125"/>
      <c r="D887" s="125"/>
      <c r="E887" s="126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</row>
    <row r="888" ht="15.75" customHeight="1">
      <c r="A888" s="125"/>
      <c r="B888" s="126"/>
      <c r="C888" s="125"/>
      <c r="D888" s="125"/>
      <c r="E888" s="126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</row>
    <row r="889" ht="15.75" customHeight="1">
      <c r="A889" s="125"/>
      <c r="B889" s="126"/>
      <c r="C889" s="125"/>
      <c r="D889" s="125"/>
      <c r="E889" s="126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</row>
    <row r="890" ht="15.75" customHeight="1">
      <c r="A890" s="125"/>
      <c r="B890" s="126"/>
      <c r="C890" s="125"/>
      <c r="D890" s="125"/>
      <c r="E890" s="126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</row>
    <row r="891" ht="15.75" customHeight="1">
      <c r="A891" s="125"/>
      <c r="B891" s="126"/>
      <c r="C891" s="125"/>
      <c r="D891" s="125"/>
      <c r="E891" s="126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</row>
    <row r="892" ht="15.75" customHeight="1">
      <c r="A892" s="125"/>
      <c r="B892" s="126"/>
      <c r="C892" s="125"/>
      <c r="D892" s="125"/>
      <c r="E892" s="126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</row>
    <row r="893" ht="15.75" customHeight="1">
      <c r="A893" s="125"/>
      <c r="B893" s="126"/>
      <c r="C893" s="125"/>
      <c r="D893" s="125"/>
      <c r="E893" s="126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</row>
    <row r="894" ht="15.75" customHeight="1">
      <c r="A894" s="125"/>
      <c r="B894" s="126"/>
      <c r="C894" s="125"/>
      <c r="D894" s="125"/>
      <c r="E894" s="126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</row>
    <row r="895" ht="15.75" customHeight="1">
      <c r="A895" s="125"/>
      <c r="B895" s="126"/>
      <c r="C895" s="125"/>
      <c r="D895" s="125"/>
      <c r="E895" s="126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</row>
    <row r="896" ht="15.75" customHeight="1">
      <c r="A896" s="125"/>
      <c r="B896" s="126"/>
      <c r="C896" s="125"/>
      <c r="D896" s="125"/>
      <c r="E896" s="126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</row>
    <row r="897" ht="15.75" customHeight="1">
      <c r="A897" s="125"/>
      <c r="B897" s="126"/>
      <c r="C897" s="125"/>
      <c r="D897" s="125"/>
      <c r="E897" s="126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</row>
    <row r="898" ht="15.75" customHeight="1">
      <c r="A898" s="125"/>
      <c r="B898" s="126"/>
      <c r="C898" s="125"/>
      <c r="D898" s="125"/>
      <c r="E898" s="126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</row>
    <row r="899" ht="15.75" customHeight="1">
      <c r="A899" s="125"/>
      <c r="B899" s="126"/>
      <c r="C899" s="125"/>
      <c r="D899" s="125"/>
      <c r="E899" s="126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</row>
    <row r="900" ht="15.75" customHeight="1">
      <c r="A900" s="125"/>
      <c r="B900" s="126"/>
      <c r="C900" s="125"/>
      <c r="D900" s="125"/>
      <c r="E900" s="126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</row>
    <row r="901" ht="15.75" customHeight="1">
      <c r="A901" s="125"/>
      <c r="B901" s="126"/>
      <c r="C901" s="125"/>
      <c r="D901" s="125"/>
      <c r="E901" s="126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</row>
    <row r="902" ht="15.75" customHeight="1">
      <c r="A902" s="125"/>
      <c r="B902" s="126"/>
      <c r="C902" s="125"/>
      <c r="D902" s="125"/>
      <c r="E902" s="126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</row>
    <row r="903" ht="15.75" customHeight="1">
      <c r="A903" s="125"/>
      <c r="B903" s="126"/>
      <c r="C903" s="125"/>
      <c r="D903" s="125"/>
      <c r="E903" s="126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</row>
    <row r="904" ht="15.75" customHeight="1">
      <c r="A904" s="125"/>
      <c r="B904" s="126"/>
      <c r="C904" s="125"/>
      <c r="D904" s="125"/>
      <c r="E904" s="126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</row>
    <row r="905" ht="15.75" customHeight="1">
      <c r="A905" s="125"/>
      <c r="B905" s="126"/>
      <c r="C905" s="125"/>
      <c r="D905" s="125"/>
      <c r="E905" s="126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</row>
    <row r="906" ht="15.75" customHeight="1">
      <c r="A906" s="125"/>
      <c r="B906" s="126"/>
      <c r="C906" s="125"/>
      <c r="D906" s="125"/>
      <c r="E906" s="126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</row>
    <row r="907" ht="15.75" customHeight="1">
      <c r="A907" s="125"/>
      <c r="B907" s="126"/>
      <c r="C907" s="125"/>
      <c r="D907" s="125"/>
      <c r="E907" s="126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</row>
    <row r="908" ht="15.75" customHeight="1">
      <c r="A908" s="125"/>
      <c r="B908" s="126"/>
      <c r="C908" s="125"/>
      <c r="D908" s="125"/>
      <c r="E908" s="126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</row>
    <row r="909" ht="15.75" customHeight="1">
      <c r="A909" s="125"/>
      <c r="B909" s="126"/>
      <c r="C909" s="125"/>
      <c r="D909" s="125"/>
      <c r="E909" s="126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</row>
    <row r="910" ht="15.75" customHeight="1">
      <c r="A910" s="125"/>
      <c r="B910" s="126"/>
      <c r="C910" s="125"/>
      <c r="D910" s="125"/>
      <c r="E910" s="126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</row>
    <row r="911" ht="15.75" customHeight="1">
      <c r="A911" s="125"/>
      <c r="B911" s="126"/>
      <c r="C911" s="125"/>
      <c r="D911" s="125"/>
      <c r="E911" s="126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</row>
    <row r="912" ht="15.75" customHeight="1">
      <c r="A912" s="125"/>
      <c r="B912" s="126"/>
      <c r="C912" s="125"/>
      <c r="D912" s="125"/>
      <c r="E912" s="126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</row>
    <row r="913" ht="15.75" customHeight="1">
      <c r="A913" s="125"/>
      <c r="B913" s="126"/>
      <c r="C913" s="125"/>
      <c r="D913" s="125"/>
      <c r="E913" s="126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</row>
    <row r="914" ht="15.75" customHeight="1">
      <c r="A914" s="125"/>
      <c r="B914" s="126"/>
      <c r="C914" s="125"/>
      <c r="D914" s="125"/>
      <c r="E914" s="126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</row>
    <row r="915" ht="15.75" customHeight="1">
      <c r="A915" s="125"/>
      <c r="B915" s="126"/>
      <c r="C915" s="125"/>
      <c r="D915" s="125"/>
      <c r="E915" s="126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</row>
    <row r="916" ht="15.75" customHeight="1">
      <c r="A916" s="125"/>
      <c r="B916" s="126"/>
      <c r="C916" s="125"/>
      <c r="D916" s="125"/>
      <c r="E916" s="126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</row>
    <row r="917" ht="15.75" customHeight="1">
      <c r="A917" s="125"/>
      <c r="B917" s="126"/>
      <c r="C917" s="125"/>
      <c r="D917" s="125"/>
      <c r="E917" s="126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</row>
    <row r="918" ht="15.75" customHeight="1">
      <c r="A918" s="125"/>
      <c r="B918" s="126"/>
      <c r="C918" s="125"/>
      <c r="D918" s="125"/>
      <c r="E918" s="126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</row>
    <row r="919" ht="15.75" customHeight="1">
      <c r="A919" s="125"/>
      <c r="B919" s="126"/>
      <c r="C919" s="125"/>
      <c r="D919" s="125"/>
      <c r="E919" s="126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</row>
    <row r="920" ht="15.75" customHeight="1">
      <c r="A920" s="125"/>
      <c r="B920" s="126"/>
      <c r="C920" s="125"/>
      <c r="D920" s="125"/>
      <c r="E920" s="126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</row>
    <row r="921" ht="15.75" customHeight="1">
      <c r="A921" s="125"/>
      <c r="B921" s="126"/>
      <c r="C921" s="125"/>
      <c r="D921" s="125"/>
      <c r="E921" s="126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</row>
    <row r="922" ht="15.75" customHeight="1">
      <c r="A922" s="125"/>
      <c r="B922" s="126"/>
      <c r="C922" s="125"/>
      <c r="D922" s="125"/>
      <c r="E922" s="126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</row>
    <row r="923" ht="15.75" customHeight="1">
      <c r="A923" s="125"/>
      <c r="B923" s="126"/>
      <c r="C923" s="125"/>
      <c r="D923" s="125"/>
      <c r="E923" s="126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</row>
    <row r="924" ht="15.75" customHeight="1">
      <c r="A924" s="125"/>
      <c r="B924" s="126"/>
      <c r="C924" s="125"/>
      <c r="D924" s="125"/>
      <c r="E924" s="126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</row>
    <row r="925" ht="15.75" customHeight="1">
      <c r="A925" s="125"/>
      <c r="B925" s="126"/>
      <c r="C925" s="125"/>
      <c r="D925" s="125"/>
      <c r="E925" s="126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</row>
    <row r="926" ht="15.75" customHeight="1">
      <c r="A926" s="125"/>
      <c r="B926" s="126"/>
      <c r="C926" s="125"/>
      <c r="D926" s="125"/>
      <c r="E926" s="126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</row>
    <row r="927" ht="15.75" customHeight="1">
      <c r="A927" s="125"/>
      <c r="B927" s="126"/>
      <c r="C927" s="125"/>
      <c r="D927" s="125"/>
      <c r="E927" s="126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</row>
    <row r="928" ht="15.75" customHeight="1">
      <c r="A928" s="125"/>
      <c r="B928" s="126"/>
      <c r="C928" s="125"/>
      <c r="D928" s="125"/>
      <c r="E928" s="126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</row>
    <row r="929" ht="15.75" customHeight="1">
      <c r="A929" s="125"/>
      <c r="B929" s="126"/>
      <c r="C929" s="125"/>
      <c r="D929" s="125"/>
      <c r="E929" s="126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</row>
    <row r="930" ht="15.75" customHeight="1">
      <c r="A930" s="125"/>
      <c r="B930" s="126"/>
      <c r="C930" s="125"/>
      <c r="D930" s="125"/>
      <c r="E930" s="126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</row>
    <row r="931" ht="15.75" customHeight="1">
      <c r="A931" s="125"/>
      <c r="B931" s="126"/>
      <c r="C931" s="125"/>
      <c r="D931" s="125"/>
      <c r="E931" s="126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</row>
    <row r="932" ht="15.75" customHeight="1">
      <c r="A932" s="125"/>
      <c r="B932" s="126"/>
      <c r="C932" s="125"/>
      <c r="D932" s="125"/>
      <c r="E932" s="126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</row>
    <row r="933" ht="15.75" customHeight="1">
      <c r="A933" s="125"/>
      <c r="B933" s="126"/>
      <c r="C933" s="125"/>
      <c r="D933" s="125"/>
      <c r="E933" s="126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</row>
    <row r="934" ht="15.75" customHeight="1">
      <c r="A934" s="125"/>
      <c r="B934" s="126"/>
      <c r="C934" s="125"/>
      <c r="D934" s="125"/>
      <c r="E934" s="126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</row>
    <row r="935" ht="15.75" customHeight="1">
      <c r="A935" s="125"/>
      <c r="B935" s="126"/>
      <c r="C935" s="125"/>
      <c r="D935" s="125"/>
      <c r="E935" s="126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</row>
    <row r="936" ht="15.75" customHeight="1">
      <c r="A936" s="125"/>
      <c r="B936" s="126"/>
      <c r="C936" s="125"/>
      <c r="D936" s="125"/>
      <c r="E936" s="126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</row>
    <row r="937" ht="15.75" customHeight="1">
      <c r="A937" s="125"/>
      <c r="B937" s="126"/>
      <c r="C937" s="125"/>
      <c r="D937" s="125"/>
      <c r="E937" s="126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</row>
    <row r="938" ht="15.75" customHeight="1">
      <c r="A938" s="125"/>
      <c r="B938" s="126"/>
      <c r="C938" s="125"/>
      <c r="D938" s="125"/>
      <c r="E938" s="126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</row>
    <row r="939" ht="15.75" customHeight="1">
      <c r="A939" s="125"/>
      <c r="B939" s="126"/>
      <c r="C939" s="125"/>
      <c r="D939" s="125"/>
      <c r="E939" s="126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</row>
    <row r="940" ht="15.75" customHeight="1">
      <c r="A940" s="125"/>
      <c r="B940" s="126"/>
      <c r="C940" s="125"/>
      <c r="D940" s="125"/>
      <c r="E940" s="126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</row>
    <row r="941" ht="15.75" customHeight="1">
      <c r="A941" s="125"/>
      <c r="B941" s="126"/>
      <c r="C941" s="125"/>
      <c r="D941" s="125"/>
      <c r="E941" s="126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</row>
    <row r="942" ht="15.75" customHeight="1">
      <c r="A942" s="125"/>
      <c r="B942" s="126"/>
      <c r="C942" s="125"/>
      <c r="D942" s="125"/>
      <c r="E942" s="126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</row>
    <row r="943" ht="15.75" customHeight="1">
      <c r="A943" s="125"/>
      <c r="B943" s="126"/>
      <c r="C943" s="125"/>
      <c r="D943" s="125"/>
      <c r="E943" s="126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</row>
    <row r="944" ht="15.75" customHeight="1">
      <c r="A944" s="125"/>
      <c r="B944" s="126"/>
      <c r="C944" s="125"/>
      <c r="D944" s="125"/>
      <c r="E944" s="126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</row>
    <row r="945" ht="15.75" customHeight="1">
      <c r="A945" s="125"/>
      <c r="B945" s="126"/>
      <c r="C945" s="125"/>
      <c r="D945" s="125"/>
      <c r="E945" s="126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</row>
    <row r="946" ht="15.75" customHeight="1">
      <c r="A946" s="125"/>
      <c r="B946" s="126"/>
      <c r="C946" s="125"/>
      <c r="D946" s="125"/>
      <c r="E946" s="126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</row>
    <row r="947" ht="15.75" customHeight="1">
      <c r="A947" s="125"/>
      <c r="B947" s="126"/>
      <c r="C947" s="125"/>
      <c r="D947" s="125"/>
      <c r="E947" s="126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</row>
    <row r="948" ht="15.75" customHeight="1">
      <c r="A948" s="125"/>
      <c r="B948" s="126"/>
      <c r="C948" s="125"/>
      <c r="D948" s="125"/>
      <c r="E948" s="126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</row>
    <row r="949" ht="15.75" customHeight="1">
      <c r="A949" s="125"/>
      <c r="B949" s="126"/>
      <c r="C949" s="125"/>
      <c r="D949" s="125"/>
      <c r="E949" s="126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</row>
    <row r="950" ht="15.75" customHeight="1">
      <c r="A950" s="125"/>
      <c r="B950" s="126"/>
      <c r="C950" s="125"/>
      <c r="D950" s="125"/>
      <c r="E950" s="126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</row>
    <row r="951" ht="15.75" customHeight="1">
      <c r="A951" s="125"/>
      <c r="B951" s="126"/>
      <c r="C951" s="125"/>
      <c r="D951" s="125"/>
      <c r="E951" s="126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</row>
    <row r="952" ht="15.75" customHeight="1">
      <c r="A952" s="125"/>
      <c r="B952" s="126"/>
      <c r="C952" s="125"/>
      <c r="D952" s="125"/>
      <c r="E952" s="126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</row>
    <row r="953" ht="15.75" customHeight="1">
      <c r="A953" s="125"/>
      <c r="B953" s="126"/>
      <c r="C953" s="125"/>
      <c r="D953" s="125"/>
      <c r="E953" s="126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</row>
    <row r="954" ht="15.75" customHeight="1">
      <c r="A954" s="125"/>
      <c r="B954" s="126"/>
      <c r="C954" s="125"/>
      <c r="D954" s="125"/>
      <c r="E954" s="126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</row>
    <row r="955" ht="15.75" customHeight="1">
      <c r="A955" s="125"/>
      <c r="B955" s="126"/>
      <c r="C955" s="125"/>
      <c r="D955" s="125"/>
      <c r="E955" s="126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</row>
    <row r="956" ht="15.75" customHeight="1">
      <c r="A956" s="125"/>
      <c r="B956" s="126"/>
      <c r="C956" s="125"/>
      <c r="D956" s="125"/>
      <c r="E956" s="126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</row>
    <row r="957" ht="15.75" customHeight="1">
      <c r="A957" s="125"/>
      <c r="B957" s="126"/>
      <c r="C957" s="125"/>
      <c r="D957" s="125"/>
      <c r="E957" s="126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</row>
    <row r="958" ht="15.75" customHeight="1">
      <c r="A958" s="125"/>
      <c r="B958" s="126"/>
      <c r="C958" s="125"/>
      <c r="D958" s="125"/>
      <c r="E958" s="126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</row>
    <row r="959" ht="15.75" customHeight="1">
      <c r="A959" s="125"/>
      <c r="B959" s="126"/>
      <c r="C959" s="125"/>
      <c r="D959" s="125"/>
      <c r="E959" s="126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</row>
    <row r="960" ht="15.75" customHeight="1">
      <c r="A960" s="125"/>
      <c r="B960" s="126"/>
      <c r="C960" s="125"/>
      <c r="D960" s="125"/>
      <c r="E960" s="126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</row>
    <row r="961" ht="15.75" customHeight="1">
      <c r="A961" s="125"/>
      <c r="B961" s="126"/>
      <c r="C961" s="125"/>
      <c r="D961" s="125"/>
      <c r="E961" s="126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</row>
    <row r="962" ht="15.75" customHeight="1">
      <c r="A962" s="125"/>
      <c r="B962" s="126"/>
      <c r="C962" s="125"/>
      <c r="D962" s="125"/>
      <c r="E962" s="126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</row>
    <row r="963" ht="15.75" customHeight="1">
      <c r="A963" s="125"/>
      <c r="B963" s="126"/>
      <c r="C963" s="125"/>
      <c r="D963" s="125"/>
      <c r="E963" s="126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</row>
    <row r="964" ht="15.75" customHeight="1">
      <c r="A964" s="125"/>
      <c r="B964" s="126"/>
      <c r="C964" s="125"/>
      <c r="D964" s="125"/>
      <c r="E964" s="126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</row>
    <row r="965" ht="15.75" customHeight="1">
      <c r="A965" s="125"/>
      <c r="B965" s="126"/>
      <c r="C965" s="125"/>
      <c r="D965" s="125"/>
      <c r="E965" s="126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</row>
    <row r="966" ht="15.75" customHeight="1">
      <c r="A966" s="125"/>
      <c r="B966" s="126"/>
      <c r="C966" s="125"/>
      <c r="D966" s="125"/>
      <c r="E966" s="126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</row>
    <row r="967" ht="15.75" customHeight="1">
      <c r="A967" s="125"/>
      <c r="B967" s="126"/>
      <c r="C967" s="125"/>
      <c r="D967" s="125"/>
      <c r="E967" s="126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</row>
    <row r="968" ht="15.75" customHeight="1">
      <c r="A968" s="125"/>
      <c r="B968" s="126"/>
      <c r="C968" s="125"/>
      <c r="D968" s="125"/>
      <c r="E968" s="126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</row>
    <row r="969" ht="15.75" customHeight="1">
      <c r="A969" s="125"/>
      <c r="B969" s="126"/>
      <c r="C969" s="125"/>
      <c r="D969" s="125"/>
      <c r="E969" s="126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</row>
    <row r="970" ht="15.75" customHeight="1">
      <c r="A970" s="125"/>
      <c r="B970" s="126"/>
      <c r="C970" s="125"/>
      <c r="D970" s="125"/>
      <c r="E970" s="126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</row>
    <row r="971" ht="15.75" customHeight="1">
      <c r="A971" s="125"/>
      <c r="B971" s="126"/>
      <c r="C971" s="125"/>
      <c r="D971" s="125"/>
      <c r="E971" s="126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</row>
    <row r="972" ht="15.75" customHeight="1">
      <c r="A972" s="125"/>
      <c r="B972" s="126"/>
      <c r="C972" s="125"/>
      <c r="D972" s="125"/>
      <c r="E972" s="126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</row>
    <row r="973" ht="15.75" customHeight="1">
      <c r="A973" s="125"/>
      <c r="B973" s="126"/>
      <c r="C973" s="125"/>
      <c r="D973" s="125"/>
      <c r="E973" s="126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</row>
    <row r="974" ht="15.75" customHeight="1">
      <c r="A974" s="125"/>
      <c r="B974" s="126"/>
      <c r="C974" s="125"/>
      <c r="D974" s="125"/>
      <c r="E974" s="126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</row>
    <row r="975" ht="15.75" customHeight="1">
      <c r="A975" s="125"/>
      <c r="B975" s="126"/>
      <c r="C975" s="125"/>
      <c r="D975" s="125"/>
      <c r="E975" s="126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</row>
    <row r="976" ht="15.75" customHeight="1">
      <c r="A976" s="125"/>
      <c r="B976" s="126"/>
      <c r="C976" s="125"/>
      <c r="D976" s="125"/>
      <c r="E976" s="126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</row>
    <row r="977" ht="15.75" customHeight="1">
      <c r="A977" s="125"/>
      <c r="B977" s="126"/>
      <c r="C977" s="125"/>
      <c r="D977" s="125"/>
      <c r="E977" s="126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</row>
    <row r="978" ht="15.75" customHeight="1">
      <c r="A978" s="125"/>
      <c r="B978" s="126"/>
      <c r="C978" s="125"/>
      <c r="D978" s="125"/>
      <c r="E978" s="126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</row>
    <row r="979" ht="15.75" customHeight="1">
      <c r="A979" s="125"/>
      <c r="B979" s="126"/>
      <c r="C979" s="125"/>
      <c r="D979" s="125"/>
      <c r="E979" s="126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</row>
    <row r="980" ht="15.75" customHeight="1">
      <c r="A980" s="125"/>
      <c r="B980" s="126"/>
      <c r="C980" s="125"/>
      <c r="D980" s="125"/>
      <c r="E980" s="126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</row>
    <row r="981" ht="15.75" customHeight="1">
      <c r="A981" s="125"/>
      <c r="B981" s="126"/>
      <c r="C981" s="125"/>
      <c r="D981" s="125"/>
      <c r="E981" s="126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</row>
    <row r="982" ht="15.75" customHeight="1">
      <c r="A982" s="125"/>
      <c r="B982" s="126"/>
      <c r="C982" s="125"/>
      <c r="D982" s="125"/>
      <c r="E982" s="126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</row>
    <row r="983" ht="15.75" customHeight="1">
      <c r="A983" s="125"/>
      <c r="B983" s="126"/>
      <c r="C983" s="125"/>
      <c r="D983" s="125"/>
      <c r="E983" s="126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</row>
    <row r="984" ht="15.75" customHeight="1">
      <c r="A984" s="125"/>
      <c r="B984" s="126"/>
      <c r="C984" s="125"/>
      <c r="D984" s="125"/>
      <c r="E984" s="126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</row>
    <row r="985" ht="15.75" customHeight="1">
      <c r="A985" s="125"/>
      <c r="B985" s="126"/>
      <c r="C985" s="125"/>
      <c r="D985" s="125"/>
      <c r="E985" s="126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</row>
    <row r="986" ht="15.75" customHeight="1">
      <c r="A986" s="125"/>
      <c r="B986" s="126"/>
      <c r="C986" s="125"/>
      <c r="D986" s="125"/>
      <c r="E986" s="126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</row>
    <row r="987" ht="15.75" customHeight="1">
      <c r="A987" s="125"/>
      <c r="B987" s="126"/>
      <c r="C987" s="125"/>
      <c r="D987" s="125"/>
      <c r="E987" s="126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</row>
    <row r="988" ht="15.75" customHeight="1">
      <c r="A988" s="125"/>
      <c r="B988" s="126"/>
      <c r="C988" s="125"/>
      <c r="D988" s="125"/>
      <c r="E988" s="126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</row>
    <row r="989" ht="15.75" customHeight="1">
      <c r="A989" s="125"/>
      <c r="B989" s="126"/>
      <c r="C989" s="125"/>
      <c r="D989" s="125"/>
      <c r="E989" s="126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</row>
    <row r="990" ht="15.75" customHeight="1">
      <c r="A990" s="125"/>
      <c r="B990" s="126"/>
      <c r="C990" s="125"/>
      <c r="D990" s="125"/>
      <c r="E990" s="126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</row>
    <row r="991" ht="15.75" customHeight="1">
      <c r="A991" s="125"/>
      <c r="B991" s="126"/>
      <c r="C991" s="125"/>
      <c r="D991" s="125"/>
      <c r="E991" s="126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</row>
    <row r="992" ht="15.75" customHeight="1">
      <c r="A992" s="125"/>
      <c r="B992" s="126"/>
      <c r="C992" s="125"/>
      <c r="D992" s="125"/>
      <c r="E992" s="126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</row>
    <row r="993" ht="15.75" customHeight="1">
      <c r="A993" s="125"/>
      <c r="B993" s="126"/>
      <c r="C993" s="125"/>
      <c r="D993" s="125"/>
      <c r="E993" s="126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</row>
    <row r="994" ht="15.75" customHeight="1">
      <c r="A994" s="125"/>
      <c r="B994" s="126"/>
      <c r="C994" s="125"/>
      <c r="D994" s="125"/>
      <c r="E994" s="126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</row>
    <row r="995" ht="15.75" customHeight="1">
      <c r="A995" s="125"/>
      <c r="B995" s="126"/>
      <c r="C995" s="125"/>
      <c r="D995" s="125"/>
      <c r="E995" s="126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</row>
    <row r="996" ht="15.75" customHeight="1">
      <c r="A996" s="125"/>
      <c r="B996" s="126"/>
      <c r="C996" s="125"/>
      <c r="D996" s="125"/>
      <c r="E996" s="126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</row>
    <row r="997" ht="15.75" customHeight="1">
      <c r="A997" s="125"/>
      <c r="B997" s="126"/>
      <c r="C997" s="125"/>
      <c r="D997" s="125"/>
      <c r="E997" s="126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</row>
    <row r="998" ht="15.75" customHeight="1">
      <c r="A998" s="125"/>
      <c r="B998" s="126"/>
      <c r="C998" s="125"/>
      <c r="D998" s="125"/>
      <c r="E998" s="126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</row>
    <row r="999" ht="15.75" customHeight="1">
      <c r="A999" s="125"/>
      <c r="B999" s="126"/>
      <c r="C999" s="125"/>
      <c r="D999" s="125"/>
      <c r="E999" s="126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</row>
    <row r="1000" ht="15.75" customHeight="1">
      <c r="A1000" s="125"/>
      <c r="B1000" s="126"/>
      <c r="C1000" s="125"/>
      <c r="D1000" s="125"/>
      <c r="E1000" s="126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</row>
  </sheetData>
  <mergeCells count="6">
    <mergeCell ref="C15:D15"/>
    <mergeCell ref="B55:E55"/>
    <mergeCell ref="C56:D56"/>
    <mergeCell ref="C88:D88"/>
    <mergeCell ref="C116:D116"/>
    <mergeCell ref="C148:D14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0"/>
    <col customWidth="1" min="2" max="2" width="27.11"/>
    <col customWidth="1" min="3" max="3" width="7.33"/>
    <col customWidth="1" min="4" max="4" width="7.67"/>
    <col customWidth="1" min="5" max="5" width="8.0"/>
    <col customWidth="1" min="6" max="6" width="8.22"/>
    <col customWidth="1" min="7" max="7" width="14.22"/>
    <col customWidth="1" min="8" max="8" width="8.33"/>
    <col customWidth="1" min="9" max="9" width="8.11"/>
    <col customWidth="1" min="10" max="10" width="14.89"/>
    <col customWidth="1" min="11" max="26" width="8.0"/>
  </cols>
  <sheetData>
    <row r="1" ht="45.0" customHeight="1">
      <c r="A1" s="147" t="s">
        <v>3</v>
      </c>
      <c r="B1" s="148" t="s">
        <v>705</v>
      </c>
      <c r="C1" s="148" t="s">
        <v>706</v>
      </c>
      <c r="D1" s="148" t="s">
        <v>707</v>
      </c>
      <c r="E1" s="148" t="s">
        <v>287</v>
      </c>
      <c r="F1" s="149" t="s">
        <v>708</v>
      </c>
      <c r="G1" s="150" t="s">
        <v>709</v>
      </c>
      <c r="H1" s="148" t="s">
        <v>710</v>
      </c>
      <c r="I1" s="148" t="s">
        <v>711</v>
      </c>
      <c r="J1" s="150" t="s">
        <v>712</v>
      </c>
    </row>
    <row r="2" ht="48.0" customHeight="1">
      <c r="A2" s="147" t="s">
        <v>713</v>
      </c>
      <c r="B2" s="151" t="s">
        <v>714</v>
      </c>
      <c r="C2" s="152">
        <v>0.0</v>
      </c>
      <c r="D2" s="152">
        <v>0.0</v>
      </c>
      <c r="E2" s="152">
        <v>0.0</v>
      </c>
      <c r="F2" s="153">
        <v>0.0</v>
      </c>
      <c r="G2" s="154">
        <f>SUM(C2:F2)</f>
        <v>0</v>
      </c>
      <c r="H2" s="155">
        <v>0.0</v>
      </c>
      <c r="I2" s="155">
        <v>0.0</v>
      </c>
      <c r="J2" s="156">
        <f t="shared" ref="J2:J3" si="1">SUM(G2:H2)</f>
        <v>0</v>
      </c>
    </row>
    <row r="3" ht="29.25" customHeight="1">
      <c r="A3" s="147" t="s">
        <v>715</v>
      </c>
      <c r="B3" s="151" t="s">
        <v>716</v>
      </c>
      <c r="C3" s="152">
        <v>0.0</v>
      </c>
      <c r="D3" s="152">
        <v>0.0</v>
      </c>
      <c r="E3" s="152">
        <v>4.0</v>
      </c>
      <c r="F3" s="153">
        <v>0.0</v>
      </c>
      <c r="G3" s="154">
        <v>4.0</v>
      </c>
      <c r="H3" s="155">
        <v>0.0</v>
      </c>
      <c r="I3" s="155">
        <v>0.0</v>
      </c>
      <c r="J3" s="156">
        <f t="shared" si="1"/>
        <v>4</v>
      </c>
    </row>
    <row r="4" ht="43.5" customHeight="1">
      <c r="A4" s="147" t="s">
        <v>717</v>
      </c>
      <c r="B4" s="151" t="s">
        <v>718</v>
      </c>
      <c r="C4" s="152">
        <v>0.0</v>
      </c>
      <c r="D4" s="152">
        <v>0.0</v>
      </c>
      <c r="E4" s="152">
        <v>0.0</v>
      </c>
      <c r="F4" s="153">
        <v>0.0</v>
      </c>
      <c r="G4" s="154">
        <f>SUM(C4:F4)</f>
        <v>0</v>
      </c>
      <c r="H4" s="155">
        <v>0.0</v>
      </c>
      <c r="I4" s="155">
        <v>0.0</v>
      </c>
      <c r="J4" s="156" t="str">
        <f>SUM(G4:J4)</f>
        <v>#REF!</v>
      </c>
    </row>
    <row r="5" ht="60.0" customHeight="1">
      <c r="A5" s="147" t="s">
        <v>719</v>
      </c>
      <c r="B5" s="151" t="s">
        <v>720</v>
      </c>
      <c r="C5" s="152">
        <v>0.0</v>
      </c>
      <c r="D5" s="152">
        <v>0.0</v>
      </c>
      <c r="E5" s="152">
        <v>1.0</v>
      </c>
      <c r="F5" s="153">
        <v>0.0</v>
      </c>
      <c r="G5" s="154">
        <v>1.0</v>
      </c>
      <c r="H5" s="155">
        <v>0.0</v>
      </c>
      <c r="I5" s="155">
        <v>0.0</v>
      </c>
      <c r="J5" s="156">
        <f t="shared" ref="J5:J7" si="2">H5+G5</f>
        <v>1</v>
      </c>
    </row>
    <row r="6" ht="36.0" customHeight="1">
      <c r="A6" s="147" t="s">
        <v>721</v>
      </c>
      <c r="B6" s="157" t="s">
        <v>722</v>
      </c>
      <c r="C6" s="158">
        <v>0.0</v>
      </c>
      <c r="D6" s="158">
        <v>1.0</v>
      </c>
      <c r="E6" s="158">
        <v>0.0</v>
      </c>
      <c r="F6" s="159">
        <v>0.0</v>
      </c>
      <c r="G6" s="160">
        <v>1.0</v>
      </c>
      <c r="H6" s="161">
        <v>0.0</v>
      </c>
      <c r="I6" s="161">
        <v>0.0</v>
      </c>
      <c r="J6" s="162">
        <f t="shared" si="2"/>
        <v>1</v>
      </c>
      <c r="K6" s="92"/>
    </row>
    <row r="7" ht="43.5" customHeight="1">
      <c r="A7" s="147" t="s">
        <v>723</v>
      </c>
      <c r="B7" s="157" t="s">
        <v>724</v>
      </c>
      <c r="C7" s="158">
        <v>0.0</v>
      </c>
      <c r="D7" s="158">
        <v>1.0</v>
      </c>
      <c r="E7" s="158">
        <v>1.0</v>
      </c>
      <c r="F7" s="159">
        <v>0.0</v>
      </c>
      <c r="G7" s="160">
        <v>2.0</v>
      </c>
      <c r="H7" s="161">
        <v>0.0</v>
      </c>
      <c r="I7" s="161">
        <v>0.0</v>
      </c>
      <c r="J7" s="162">
        <f t="shared" si="2"/>
        <v>2</v>
      </c>
      <c r="K7" s="92"/>
    </row>
    <row r="8" ht="43.5" customHeight="1">
      <c r="A8" s="147" t="s">
        <v>725</v>
      </c>
      <c r="B8" s="151" t="s">
        <v>726</v>
      </c>
      <c r="C8" s="152">
        <v>0.0</v>
      </c>
      <c r="D8" s="152">
        <v>0.0</v>
      </c>
      <c r="E8" s="152">
        <v>1.0</v>
      </c>
      <c r="F8" s="153">
        <v>0.0</v>
      </c>
      <c r="G8" s="154">
        <v>1.0</v>
      </c>
      <c r="H8" s="155">
        <v>0.0</v>
      </c>
      <c r="I8" s="155">
        <v>0.0</v>
      </c>
      <c r="J8" s="156">
        <f>G8+H8</f>
        <v>1</v>
      </c>
    </row>
    <row r="9" ht="46.5" customHeight="1">
      <c r="A9" s="147" t="s">
        <v>727</v>
      </c>
      <c r="B9" s="151" t="s">
        <v>728</v>
      </c>
      <c r="C9" s="152">
        <v>0.0</v>
      </c>
      <c r="D9" s="152">
        <v>1.0</v>
      </c>
      <c r="E9" s="152">
        <v>1.0</v>
      </c>
      <c r="F9" s="153">
        <v>0.0</v>
      </c>
      <c r="G9" s="154">
        <v>2.0</v>
      </c>
      <c r="H9" s="155">
        <v>0.0</v>
      </c>
      <c r="I9" s="155">
        <v>0.0</v>
      </c>
      <c r="J9" s="156">
        <f t="shared" ref="J9:J17" si="3">H9+G9</f>
        <v>2</v>
      </c>
    </row>
    <row r="10" ht="36.75" customHeight="1">
      <c r="A10" s="147" t="s">
        <v>729</v>
      </c>
      <c r="B10" s="151" t="s">
        <v>730</v>
      </c>
      <c r="C10" s="152">
        <v>0.0</v>
      </c>
      <c r="D10" s="152">
        <v>0.0</v>
      </c>
      <c r="E10" s="152">
        <v>0.0</v>
      </c>
      <c r="F10" s="153">
        <v>0.0</v>
      </c>
      <c r="G10" s="154">
        <f t="shared" ref="G10:G15" si="4">SUM(C10:F10)</f>
        <v>0</v>
      </c>
      <c r="H10" s="155">
        <v>0.0</v>
      </c>
      <c r="I10" s="155">
        <v>0.0</v>
      </c>
      <c r="J10" s="156">
        <f t="shared" si="3"/>
        <v>0</v>
      </c>
    </row>
    <row r="11" ht="33.75" customHeight="1">
      <c r="A11" s="147" t="s">
        <v>731</v>
      </c>
      <c r="B11" s="151" t="s">
        <v>732</v>
      </c>
      <c r="C11" s="152">
        <v>0.0</v>
      </c>
      <c r="D11" s="152">
        <v>0.0</v>
      </c>
      <c r="E11" s="152">
        <v>0.0</v>
      </c>
      <c r="F11" s="153">
        <v>0.0</v>
      </c>
      <c r="G11" s="154">
        <f t="shared" si="4"/>
        <v>0</v>
      </c>
      <c r="H11" s="155">
        <v>0.0</v>
      </c>
      <c r="I11" s="155">
        <v>0.0</v>
      </c>
      <c r="J11" s="156">
        <f t="shared" si="3"/>
        <v>0</v>
      </c>
    </row>
    <row r="12" ht="28.5" customHeight="1">
      <c r="A12" s="147" t="s">
        <v>733</v>
      </c>
      <c r="B12" s="151" t="s">
        <v>734</v>
      </c>
      <c r="C12" s="152">
        <v>0.0</v>
      </c>
      <c r="D12" s="152">
        <v>0.0</v>
      </c>
      <c r="E12" s="152">
        <v>0.0</v>
      </c>
      <c r="F12" s="153">
        <v>0.0</v>
      </c>
      <c r="G12" s="154">
        <f t="shared" si="4"/>
        <v>0</v>
      </c>
      <c r="H12" s="155">
        <v>0.0</v>
      </c>
      <c r="I12" s="155">
        <v>0.0</v>
      </c>
      <c r="J12" s="156">
        <f t="shared" si="3"/>
        <v>0</v>
      </c>
    </row>
    <row r="13" ht="43.5" customHeight="1">
      <c r="A13" s="147" t="s">
        <v>735</v>
      </c>
      <c r="B13" s="151" t="s">
        <v>736</v>
      </c>
      <c r="C13" s="152">
        <v>0.0</v>
      </c>
      <c r="D13" s="152">
        <v>0.0</v>
      </c>
      <c r="E13" s="152">
        <v>0.0</v>
      </c>
      <c r="F13" s="153">
        <v>0.0</v>
      </c>
      <c r="G13" s="154">
        <f t="shared" si="4"/>
        <v>0</v>
      </c>
      <c r="H13" s="155">
        <v>0.0</v>
      </c>
      <c r="I13" s="155">
        <v>0.0</v>
      </c>
      <c r="J13" s="156">
        <f t="shared" si="3"/>
        <v>0</v>
      </c>
    </row>
    <row r="14" ht="50.25" customHeight="1">
      <c r="A14" s="147" t="s">
        <v>737</v>
      </c>
      <c r="B14" s="151" t="s">
        <v>738</v>
      </c>
      <c r="C14" s="152">
        <v>0.0</v>
      </c>
      <c r="D14" s="152">
        <v>0.0</v>
      </c>
      <c r="E14" s="152">
        <v>0.0</v>
      </c>
      <c r="F14" s="153">
        <v>0.0</v>
      </c>
      <c r="G14" s="154">
        <f t="shared" si="4"/>
        <v>0</v>
      </c>
      <c r="H14" s="155">
        <v>0.0</v>
      </c>
      <c r="I14" s="155">
        <v>0.0</v>
      </c>
      <c r="J14" s="156">
        <f t="shared" si="3"/>
        <v>0</v>
      </c>
    </row>
    <row r="15" ht="36.0" customHeight="1">
      <c r="A15" s="147" t="s">
        <v>739</v>
      </c>
      <c r="B15" s="151" t="s">
        <v>740</v>
      </c>
      <c r="C15" s="152">
        <v>0.0</v>
      </c>
      <c r="D15" s="152">
        <v>0.0</v>
      </c>
      <c r="E15" s="152">
        <v>0.0</v>
      </c>
      <c r="F15" s="153">
        <v>0.0</v>
      </c>
      <c r="G15" s="154">
        <f t="shared" si="4"/>
        <v>0</v>
      </c>
      <c r="H15" s="155">
        <v>0.0</v>
      </c>
      <c r="I15" s="155">
        <v>0.0</v>
      </c>
      <c r="J15" s="156">
        <f t="shared" si="3"/>
        <v>0</v>
      </c>
    </row>
    <row r="16" ht="57.75" customHeight="1">
      <c r="A16" s="147" t="s">
        <v>741</v>
      </c>
      <c r="B16" s="157" t="s">
        <v>742</v>
      </c>
      <c r="C16" s="158">
        <v>2.0</v>
      </c>
      <c r="D16" s="158">
        <v>2.0</v>
      </c>
      <c r="E16" s="158">
        <v>3.0</v>
      </c>
      <c r="F16" s="159">
        <v>1.0</v>
      </c>
      <c r="G16" s="160">
        <v>8.0</v>
      </c>
      <c r="H16" s="155">
        <v>0.0</v>
      </c>
      <c r="I16" s="155">
        <v>0.0</v>
      </c>
      <c r="J16" s="156">
        <f t="shared" si="3"/>
        <v>8</v>
      </c>
    </row>
    <row r="17" ht="43.5" customHeight="1">
      <c r="A17" s="147" t="s">
        <v>743</v>
      </c>
      <c r="B17" s="151" t="s">
        <v>744</v>
      </c>
      <c r="C17" s="152">
        <v>0.0</v>
      </c>
      <c r="D17" s="152">
        <v>0.0</v>
      </c>
      <c r="E17" s="152">
        <v>0.0</v>
      </c>
      <c r="F17" s="153">
        <v>0.0</v>
      </c>
      <c r="G17" s="154">
        <v>0.0</v>
      </c>
      <c r="H17" s="155">
        <v>0.0</v>
      </c>
      <c r="I17" s="155">
        <v>0.0</v>
      </c>
      <c r="J17" s="156">
        <f t="shared" si="3"/>
        <v>0</v>
      </c>
    </row>
    <row r="18" ht="15.75" customHeight="1">
      <c r="A18" s="147" t="s">
        <v>745</v>
      </c>
      <c r="B18" s="163" t="s">
        <v>746</v>
      </c>
      <c r="C18" s="164">
        <v>0.0</v>
      </c>
      <c r="D18" s="164">
        <v>1.0</v>
      </c>
      <c r="E18" s="164">
        <v>0.0</v>
      </c>
      <c r="F18" s="165">
        <v>0.0</v>
      </c>
      <c r="G18" s="166">
        <v>1.0</v>
      </c>
      <c r="H18" s="167">
        <v>0.0</v>
      </c>
      <c r="I18" s="155">
        <v>0.0</v>
      </c>
      <c r="J18" s="168">
        <f>G18+H18</f>
        <v>1</v>
      </c>
      <c r="K18" s="92"/>
    </row>
    <row r="19" ht="15.75" customHeight="1">
      <c r="A19" s="147" t="s">
        <v>747</v>
      </c>
      <c r="B19" s="151" t="s">
        <v>748</v>
      </c>
      <c r="C19" s="152">
        <v>0.0</v>
      </c>
      <c r="D19" s="152">
        <v>0.0</v>
      </c>
      <c r="E19" s="152">
        <v>0.0</v>
      </c>
      <c r="F19" s="153">
        <v>0.0</v>
      </c>
      <c r="G19" s="154">
        <f>SUM(C19:F19)</f>
        <v>0</v>
      </c>
      <c r="H19" s="155">
        <v>0.0</v>
      </c>
      <c r="I19" s="155">
        <v>0.0</v>
      </c>
      <c r="J19" s="156">
        <f>H19+G19</f>
        <v>0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0"/>
  </cols>
  <sheetData>
    <row r="1" ht="15.75" customHeight="1"/>
    <row r="2" ht="135.0" customHeight="1">
      <c r="A2" s="169" t="s">
        <v>749</v>
      </c>
      <c r="B2" s="169" t="s">
        <v>750</v>
      </c>
      <c r="C2" s="169" t="s">
        <v>751</v>
      </c>
      <c r="D2" s="169" t="s">
        <v>752</v>
      </c>
      <c r="E2" s="169" t="s">
        <v>753</v>
      </c>
      <c r="F2" s="169" t="s">
        <v>754</v>
      </c>
      <c r="G2" s="169" t="s">
        <v>755</v>
      </c>
      <c r="H2" s="169" t="s">
        <v>756</v>
      </c>
      <c r="I2" s="169" t="s">
        <v>757</v>
      </c>
      <c r="J2" s="169" t="s">
        <v>758</v>
      </c>
      <c r="K2" s="169" t="s">
        <v>759</v>
      </c>
      <c r="L2" s="169" t="s">
        <v>760</v>
      </c>
      <c r="M2" s="169" t="s">
        <v>761</v>
      </c>
      <c r="N2" s="169" t="s">
        <v>762</v>
      </c>
      <c r="O2" s="170" t="s">
        <v>763</v>
      </c>
      <c r="P2" s="169" t="s">
        <v>764</v>
      </c>
      <c r="Q2" s="169" t="s">
        <v>765</v>
      </c>
      <c r="R2" s="169" t="s">
        <v>766</v>
      </c>
    </row>
    <row r="3" ht="120.0" customHeight="1">
      <c r="A3" s="171" t="s">
        <v>767</v>
      </c>
      <c r="B3" s="171" t="s">
        <v>767</v>
      </c>
      <c r="C3" s="171" t="s">
        <v>768</v>
      </c>
      <c r="D3" s="171" t="s">
        <v>767</v>
      </c>
      <c r="E3" s="171" t="s">
        <v>769</v>
      </c>
      <c r="F3" s="171" t="s">
        <v>767</v>
      </c>
      <c r="G3" s="172" t="s">
        <v>770</v>
      </c>
      <c r="H3" s="171" t="s">
        <v>767</v>
      </c>
      <c r="I3" s="171" t="s">
        <v>767</v>
      </c>
      <c r="J3" s="171" t="s">
        <v>771</v>
      </c>
      <c r="K3" s="171" t="s">
        <v>767</v>
      </c>
      <c r="L3" s="171" t="s">
        <v>767</v>
      </c>
      <c r="M3" s="171" t="s">
        <v>772</v>
      </c>
      <c r="N3" s="171" t="s">
        <v>773</v>
      </c>
      <c r="O3" s="171" t="s">
        <v>767</v>
      </c>
      <c r="P3" s="171" t="s">
        <v>774</v>
      </c>
      <c r="Q3" s="171" t="s">
        <v>774</v>
      </c>
      <c r="R3" s="171" t="s">
        <v>775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4.0"/>
    <col customWidth="1" min="2" max="256" width="10.78"/>
  </cols>
  <sheetData>
    <row r="1" ht="15.75" customHeight="1">
      <c r="G1" s="173">
        <v>0.0</v>
      </c>
      <c r="H1" s="173">
        <v>1.0</v>
      </c>
      <c r="I1" s="173">
        <v>2.0</v>
      </c>
      <c r="J1" s="173">
        <v>3.0</v>
      </c>
      <c r="K1" s="173">
        <v>4.0</v>
      </c>
      <c r="L1" s="173">
        <v>5.0</v>
      </c>
      <c r="M1" s="173">
        <v>6.0</v>
      </c>
      <c r="N1" s="173">
        <v>7.0</v>
      </c>
      <c r="O1" s="173">
        <v>8.0</v>
      </c>
      <c r="P1" s="173">
        <v>9.0</v>
      </c>
      <c r="Q1" s="173">
        <v>10.0</v>
      </c>
      <c r="R1" s="173">
        <v>11.0</v>
      </c>
      <c r="S1" s="173">
        <v>12.0</v>
      </c>
      <c r="T1" s="173">
        <v>13.0</v>
      </c>
      <c r="U1" s="173">
        <v>14.0</v>
      </c>
      <c r="V1" s="173">
        <v>15.0</v>
      </c>
      <c r="W1" s="173">
        <v>16.0</v>
      </c>
      <c r="X1" s="173">
        <v>17.0</v>
      </c>
      <c r="Y1" s="173">
        <v>18.0</v>
      </c>
      <c r="Z1" s="173">
        <v>19.0</v>
      </c>
      <c r="AA1" s="173">
        <v>20.0</v>
      </c>
      <c r="AB1" s="173">
        <v>21.0</v>
      </c>
      <c r="AC1" s="173">
        <v>22.0</v>
      </c>
      <c r="AD1" s="173">
        <v>23.0</v>
      </c>
      <c r="AE1" s="173">
        <v>24.0</v>
      </c>
      <c r="AF1" s="173">
        <v>25.0</v>
      </c>
      <c r="AG1" s="173">
        <v>26.0</v>
      </c>
      <c r="AH1" s="173">
        <v>27.0</v>
      </c>
      <c r="AI1" s="173">
        <v>28.0</v>
      </c>
      <c r="AJ1" s="173">
        <v>29.0</v>
      </c>
      <c r="AK1" s="173">
        <v>30.0</v>
      </c>
      <c r="AL1" s="173">
        <v>31.0</v>
      </c>
      <c r="AM1" s="173">
        <v>32.0</v>
      </c>
      <c r="AN1" s="173">
        <v>33.0</v>
      </c>
      <c r="AO1" s="173">
        <v>34.0</v>
      </c>
      <c r="AP1" s="173">
        <v>35.0</v>
      </c>
      <c r="AQ1" s="173">
        <v>36.0</v>
      </c>
      <c r="AR1" s="173">
        <v>37.0</v>
      </c>
      <c r="AS1" s="173">
        <v>38.0</v>
      </c>
      <c r="AT1" s="173">
        <v>39.0</v>
      </c>
      <c r="AU1" s="173">
        <v>40.0</v>
      </c>
      <c r="AV1" s="173">
        <v>41.0</v>
      </c>
      <c r="AW1" s="173">
        <v>42.0</v>
      </c>
      <c r="AX1" s="173">
        <v>43.0</v>
      </c>
      <c r="AY1" s="173">
        <v>44.0</v>
      </c>
      <c r="AZ1" s="173">
        <v>45.0</v>
      </c>
      <c r="BA1" s="173">
        <v>46.0</v>
      </c>
      <c r="BB1" s="173">
        <v>47.0</v>
      </c>
      <c r="BC1" s="173">
        <v>48.0</v>
      </c>
      <c r="BD1" s="173">
        <v>49.0</v>
      </c>
      <c r="BE1" s="173">
        <v>50.0</v>
      </c>
      <c r="BF1" s="173">
        <v>51.0</v>
      </c>
      <c r="BG1" s="173">
        <v>52.0</v>
      </c>
      <c r="BH1" s="173">
        <v>53.0</v>
      </c>
      <c r="BI1" s="173">
        <v>54.0</v>
      </c>
      <c r="BJ1" s="173">
        <v>55.0</v>
      </c>
      <c r="BK1" s="173">
        <v>56.0</v>
      </c>
      <c r="BL1" s="173">
        <v>57.0</v>
      </c>
      <c r="BM1" s="173">
        <v>58.0</v>
      </c>
      <c r="BN1" s="173">
        <v>59.0</v>
      </c>
      <c r="BO1" s="173">
        <v>60.0</v>
      </c>
      <c r="BP1" s="173">
        <v>61.0</v>
      </c>
      <c r="BQ1" s="173">
        <v>62.0</v>
      </c>
      <c r="BR1" s="173">
        <v>63.0</v>
      </c>
      <c r="BS1" s="173">
        <v>64.0</v>
      </c>
      <c r="BT1" s="173">
        <v>65.0</v>
      </c>
      <c r="BU1" s="173">
        <v>66.0</v>
      </c>
      <c r="BV1" s="173">
        <v>67.0</v>
      </c>
      <c r="BW1" s="173">
        <v>68.0</v>
      </c>
      <c r="BX1" s="173">
        <v>69.0</v>
      </c>
      <c r="BY1" s="173">
        <v>70.0</v>
      </c>
      <c r="BZ1" s="173">
        <v>71.0</v>
      </c>
      <c r="CA1" s="173">
        <v>72.0</v>
      </c>
      <c r="CB1" s="173">
        <v>73.0</v>
      </c>
      <c r="CC1" s="173">
        <v>74.0</v>
      </c>
      <c r="CD1" s="173">
        <v>75.0</v>
      </c>
      <c r="CE1" s="173">
        <v>76.0</v>
      </c>
      <c r="CF1" s="173">
        <v>77.0</v>
      </c>
      <c r="CG1" s="173">
        <v>78.0</v>
      </c>
      <c r="CH1" s="173">
        <v>79.0</v>
      </c>
      <c r="CI1" s="173">
        <v>80.0</v>
      </c>
      <c r="CJ1" s="173">
        <v>81.0</v>
      </c>
      <c r="CK1" s="173">
        <v>82.0</v>
      </c>
      <c r="CL1" s="173">
        <v>83.0</v>
      </c>
      <c r="CM1" s="173">
        <v>84.0</v>
      </c>
      <c r="CN1" s="173">
        <v>85.0</v>
      </c>
      <c r="CO1" s="173">
        <v>86.0</v>
      </c>
      <c r="CP1" s="173">
        <v>87.0</v>
      </c>
      <c r="CQ1" s="173">
        <v>88.0</v>
      </c>
      <c r="CR1" s="173">
        <v>89.0</v>
      </c>
      <c r="CS1" s="173">
        <v>90.0</v>
      </c>
      <c r="CT1" s="173">
        <v>91.0</v>
      </c>
      <c r="CU1" s="173">
        <v>92.0</v>
      </c>
      <c r="CV1" s="173">
        <v>93.0</v>
      </c>
      <c r="CW1" s="173">
        <v>94.0</v>
      </c>
      <c r="CX1" s="173">
        <v>95.0</v>
      </c>
      <c r="CY1" s="173">
        <v>96.0</v>
      </c>
      <c r="CZ1" s="173">
        <v>97.0</v>
      </c>
      <c r="DA1" s="173">
        <v>98.0</v>
      </c>
      <c r="DB1" s="173">
        <v>99.0</v>
      </c>
      <c r="DC1" s="173">
        <v>100.0</v>
      </c>
      <c r="DD1" s="173">
        <v>101.0</v>
      </c>
      <c r="DE1" s="173">
        <v>102.0</v>
      </c>
      <c r="DF1" s="173">
        <v>103.0</v>
      </c>
      <c r="DG1" s="173">
        <v>104.0</v>
      </c>
      <c r="DH1" s="173">
        <v>105.0</v>
      </c>
      <c r="DI1" s="173">
        <v>106.0</v>
      </c>
      <c r="DJ1" s="173">
        <v>107.0</v>
      </c>
      <c r="DK1" s="173">
        <v>108.0</v>
      </c>
      <c r="DL1" s="173">
        <v>109.0</v>
      </c>
      <c r="DM1" s="173">
        <v>110.0</v>
      </c>
      <c r="DN1" s="173">
        <v>111.0</v>
      </c>
      <c r="DO1" s="173">
        <v>112.0</v>
      </c>
      <c r="DP1" s="173">
        <v>113.0</v>
      </c>
      <c r="DQ1" s="173">
        <v>114.0</v>
      </c>
      <c r="DR1" s="173">
        <v>115.0</v>
      </c>
      <c r="DS1" s="173">
        <v>116.0</v>
      </c>
      <c r="DT1" s="173">
        <v>117.0</v>
      </c>
      <c r="DU1" s="173">
        <v>118.0</v>
      </c>
      <c r="DV1" s="173">
        <v>119.0</v>
      </c>
      <c r="DW1" s="173">
        <v>120.0</v>
      </c>
      <c r="DX1" s="173">
        <v>121.0</v>
      </c>
      <c r="DY1" s="173">
        <v>122.0</v>
      </c>
      <c r="DZ1" s="173">
        <v>123.0</v>
      </c>
      <c r="EA1" s="173">
        <v>124.0</v>
      </c>
      <c r="EB1" s="173">
        <v>125.0</v>
      </c>
      <c r="EC1" s="173">
        <v>126.0</v>
      </c>
      <c r="ED1" s="173">
        <v>127.0</v>
      </c>
      <c r="EE1" s="173">
        <v>128.0</v>
      </c>
      <c r="EF1" s="173">
        <v>129.0</v>
      </c>
      <c r="EG1" s="173">
        <v>130.0</v>
      </c>
      <c r="EH1" s="173">
        <v>131.0</v>
      </c>
      <c r="EI1" s="173">
        <v>132.0</v>
      </c>
      <c r="EJ1" s="173">
        <v>133.0</v>
      </c>
      <c r="EK1" s="173">
        <v>134.0</v>
      </c>
      <c r="EL1" s="173">
        <v>135.0</v>
      </c>
      <c r="EM1" s="173">
        <v>136.0</v>
      </c>
      <c r="EN1" s="173">
        <v>137.0</v>
      </c>
      <c r="EO1" s="173">
        <v>138.0</v>
      </c>
      <c r="EP1" s="173">
        <v>139.0</v>
      </c>
      <c r="EQ1" s="173">
        <v>140.0</v>
      </c>
      <c r="ER1" s="173">
        <v>141.0</v>
      </c>
      <c r="ES1" s="173">
        <v>142.0</v>
      </c>
      <c r="ET1" s="173">
        <v>143.0</v>
      </c>
      <c r="EU1" s="173">
        <v>144.0</v>
      </c>
      <c r="EV1" s="173">
        <v>145.0</v>
      </c>
      <c r="EW1" s="173">
        <v>146.0</v>
      </c>
      <c r="EX1" s="173">
        <v>147.0</v>
      </c>
      <c r="EY1" s="173">
        <v>148.0</v>
      </c>
      <c r="EZ1" s="173">
        <v>149.0</v>
      </c>
      <c r="FA1" s="173">
        <v>150.0</v>
      </c>
      <c r="FB1" s="173">
        <v>151.0</v>
      </c>
      <c r="FC1" s="173">
        <v>152.0</v>
      </c>
      <c r="FD1" s="173">
        <v>153.0</v>
      </c>
      <c r="FE1" s="173">
        <v>154.0</v>
      </c>
      <c r="FF1" s="173">
        <v>155.0</v>
      </c>
      <c r="FG1" s="173">
        <v>156.0</v>
      </c>
      <c r="FH1" s="173">
        <v>157.0</v>
      </c>
      <c r="FI1" s="173">
        <v>158.0</v>
      </c>
      <c r="FJ1" s="173">
        <v>159.0</v>
      </c>
      <c r="FK1" s="173">
        <v>160.0</v>
      </c>
      <c r="FL1" s="173">
        <v>161.0</v>
      </c>
      <c r="FM1" s="173">
        <v>162.0</v>
      </c>
      <c r="FN1" s="173">
        <v>163.0</v>
      </c>
      <c r="FO1" s="173">
        <v>164.0</v>
      </c>
      <c r="FP1" s="173">
        <v>165.0</v>
      </c>
      <c r="FQ1" s="173">
        <v>166.0</v>
      </c>
      <c r="FR1" s="173">
        <v>167.0</v>
      </c>
      <c r="FS1" s="173">
        <v>168.0</v>
      </c>
      <c r="FT1" s="173">
        <v>169.0</v>
      </c>
      <c r="FU1" s="173">
        <v>170.0</v>
      </c>
      <c r="FV1" s="173">
        <v>171.0</v>
      </c>
      <c r="FW1" s="173">
        <v>172.0</v>
      </c>
      <c r="FX1" s="173">
        <v>173.0</v>
      </c>
      <c r="FY1" s="173">
        <v>174.0</v>
      </c>
      <c r="FZ1" s="173">
        <v>175.0</v>
      </c>
      <c r="GA1" s="173">
        <v>176.0</v>
      </c>
      <c r="GB1" s="173">
        <v>177.0</v>
      </c>
      <c r="GC1" s="173">
        <v>178.0</v>
      </c>
      <c r="GD1" s="173">
        <v>179.0</v>
      </c>
      <c r="GE1" s="173">
        <v>180.0</v>
      </c>
      <c r="GF1" s="173">
        <v>181.0</v>
      </c>
      <c r="GG1" s="173">
        <v>182.0</v>
      </c>
      <c r="GH1" s="173">
        <v>183.0</v>
      </c>
      <c r="GI1" s="173">
        <v>184.0</v>
      </c>
      <c r="GJ1" s="173">
        <v>185.0</v>
      </c>
      <c r="GK1" s="173">
        <v>186.0</v>
      </c>
      <c r="GL1" s="173">
        <v>187.0</v>
      </c>
      <c r="GM1" s="173">
        <v>188.0</v>
      </c>
      <c r="GN1" s="173">
        <v>189.0</v>
      </c>
      <c r="GO1" s="173">
        <v>190.0</v>
      </c>
      <c r="GP1" s="173">
        <v>191.0</v>
      </c>
      <c r="GQ1" s="173">
        <v>192.0</v>
      </c>
      <c r="GR1" s="173">
        <v>193.0</v>
      </c>
      <c r="GS1" s="173">
        <v>194.0</v>
      </c>
      <c r="GT1" s="173">
        <v>195.0</v>
      </c>
      <c r="GU1" s="173">
        <v>196.0</v>
      </c>
      <c r="GV1" s="173">
        <v>197.0</v>
      </c>
      <c r="GW1" s="173">
        <v>198.0</v>
      </c>
      <c r="GX1" s="173">
        <v>199.0</v>
      </c>
      <c r="GY1" s="173">
        <v>200.0</v>
      </c>
      <c r="GZ1" s="173">
        <v>201.0</v>
      </c>
      <c r="HA1" s="173">
        <v>202.0</v>
      </c>
      <c r="HB1" s="173">
        <v>203.0</v>
      </c>
      <c r="HC1" s="173">
        <v>204.0</v>
      </c>
      <c r="HD1" s="173">
        <v>205.0</v>
      </c>
      <c r="HE1" s="173">
        <v>206.0</v>
      </c>
      <c r="HF1" s="173">
        <v>207.0</v>
      </c>
      <c r="HG1" s="173">
        <v>208.0</v>
      </c>
      <c r="HH1" s="173">
        <v>209.0</v>
      </c>
      <c r="HI1" s="173">
        <v>210.0</v>
      </c>
      <c r="HJ1" s="173">
        <v>211.0</v>
      </c>
      <c r="HK1" s="173">
        <v>212.0</v>
      </c>
      <c r="HL1" s="173">
        <v>213.0</v>
      </c>
      <c r="HM1" s="173">
        <v>214.0</v>
      </c>
      <c r="HN1" s="173">
        <v>215.0</v>
      </c>
      <c r="HO1" s="173">
        <v>216.0</v>
      </c>
      <c r="HP1" s="173">
        <v>217.0</v>
      </c>
      <c r="HQ1" s="173">
        <v>218.0</v>
      </c>
      <c r="HR1" s="173">
        <v>219.0</v>
      </c>
      <c r="HS1" s="173">
        <v>220.0</v>
      </c>
      <c r="HT1" s="173">
        <v>221.0</v>
      </c>
      <c r="HU1" s="173">
        <v>222.0</v>
      </c>
      <c r="HV1" s="173">
        <v>223.0</v>
      </c>
      <c r="HW1" s="173">
        <v>224.0</v>
      </c>
      <c r="HX1" s="173">
        <v>225.0</v>
      </c>
      <c r="HY1" s="173">
        <v>226.0</v>
      </c>
      <c r="HZ1" s="173">
        <v>227.0</v>
      </c>
      <c r="IA1" s="173">
        <v>228.0</v>
      </c>
      <c r="IB1" s="173">
        <v>229.0</v>
      </c>
      <c r="IC1" s="173">
        <v>230.0</v>
      </c>
      <c r="ID1" s="173">
        <v>231.0</v>
      </c>
      <c r="IE1" s="173">
        <v>232.0</v>
      </c>
      <c r="IF1" s="173">
        <v>233.0</v>
      </c>
      <c r="IG1" s="173">
        <v>234.0</v>
      </c>
      <c r="IH1" s="173">
        <v>235.0</v>
      </c>
      <c r="II1" s="173">
        <v>236.0</v>
      </c>
      <c r="IJ1" s="173">
        <v>237.0</v>
      </c>
      <c r="IK1" s="173">
        <v>238.0</v>
      </c>
      <c r="IL1" s="173">
        <v>239.0</v>
      </c>
      <c r="IM1" s="173">
        <v>240.0</v>
      </c>
      <c r="IN1" s="173">
        <v>241.0</v>
      </c>
      <c r="IO1" s="173">
        <v>242.0</v>
      </c>
      <c r="IP1" s="173">
        <v>243.0</v>
      </c>
      <c r="IQ1" s="173">
        <v>244.0</v>
      </c>
      <c r="IR1" s="173">
        <v>245.0</v>
      </c>
      <c r="IS1" s="173">
        <v>246.0</v>
      </c>
      <c r="IT1" s="173">
        <v>247.0</v>
      </c>
      <c r="IU1" s="173">
        <v>248.0</v>
      </c>
      <c r="IV1" s="173">
        <v>249.0</v>
      </c>
    </row>
    <row r="2" ht="15.75" customHeight="1">
      <c r="A2" s="173" t="s">
        <v>776</v>
      </c>
      <c r="B2" s="174" t="str">
        <f>charts!E4</f>
        <v/>
      </c>
      <c r="C2" s="173">
        <v>1.0</v>
      </c>
      <c r="D2" s="173">
        <f t="shared" ref="D2:D7" si="3">C2/SUM($C$2:$C$7)</f>
        <v>0.1666666667</v>
      </c>
      <c r="E2" s="173">
        <f>0</f>
        <v>0</v>
      </c>
      <c r="F2" s="173">
        <f t="shared" ref="F2:F7" si="4">360*SUM($D$2:D2)</f>
        <v>60</v>
      </c>
      <c r="G2" s="175" t="str">
        <f t="shared" ref="G2:BN2" si="1">IF(AND(G$1&gt;=$E2,G$1&lt;=$F2),$B2,0)</f>
        <v/>
      </c>
      <c r="H2" s="175" t="str">
        <f t="shared" si="1"/>
        <v/>
      </c>
      <c r="I2" s="175" t="str">
        <f t="shared" si="1"/>
        <v/>
      </c>
      <c r="J2" s="175" t="str">
        <f t="shared" si="1"/>
        <v/>
      </c>
      <c r="K2" s="175" t="str">
        <f t="shared" si="1"/>
        <v/>
      </c>
      <c r="L2" s="175" t="str">
        <f t="shared" si="1"/>
        <v/>
      </c>
      <c r="M2" s="175" t="str">
        <f t="shared" si="1"/>
        <v/>
      </c>
      <c r="N2" s="175" t="str">
        <f t="shared" si="1"/>
        <v/>
      </c>
      <c r="O2" s="175" t="str">
        <f t="shared" si="1"/>
        <v/>
      </c>
      <c r="P2" s="175" t="str">
        <f t="shared" si="1"/>
        <v/>
      </c>
      <c r="Q2" s="175" t="str">
        <f t="shared" si="1"/>
        <v/>
      </c>
      <c r="R2" s="175" t="str">
        <f t="shared" si="1"/>
        <v/>
      </c>
      <c r="S2" s="175" t="str">
        <f t="shared" si="1"/>
        <v/>
      </c>
      <c r="T2" s="175" t="str">
        <f t="shared" si="1"/>
        <v/>
      </c>
      <c r="U2" s="175" t="str">
        <f t="shared" si="1"/>
        <v/>
      </c>
      <c r="V2" s="175" t="str">
        <f t="shared" si="1"/>
        <v/>
      </c>
      <c r="W2" s="175" t="str">
        <f t="shared" si="1"/>
        <v/>
      </c>
      <c r="X2" s="175" t="str">
        <f t="shared" si="1"/>
        <v/>
      </c>
      <c r="Y2" s="175" t="str">
        <f t="shared" si="1"/>
        <v/>
      </c>
      <c r="Z2" s="175" t="str">
        <f t="shared" si="1"/>
        <v/>
      </c>
      <c r="AA2" s="175" t="str">
        <f t="shared" si="1"/>
        <v/>
      </c>
      <c r="AB2" s="175" t="str">
        <f t="shared" si="1"/>
        <v/>
      </c>
      <c r="AC2" s="175" t="str">
        <f t="shared" si="1"/>
        <v/>
      </c>
      <c r="AD2" s="175" t="str">
        <f t="shared" si="1"/>
        <v/>
      </c>
      <c r="AE2" s="175" t="str">
        <f t="shared" si="1"/>
        <v/>
      </c>
      <c r="AF2" s="175" t="str">
        <f t="shared" si="1"/>
        <v/>
      </c>
      <c r="AG2" s="175" t="str">
        <f t="shared" si="1"/>
        <v/>
      </c>
      <c r="AH2" s="175" t="str">
        <f t="shared" si="1"/>
        <v/>
      </c>
      <c r="AI2" s="175" t="str">
        <f t="shared" si="1"/>
        <v/>
      </c>
      <c r="AJ2" s="175" t="str">
        <f t="shared" si="1"/>
        <v/>
      </c>
      <c r="AK2" s="175" t="str">
        <f t="shared" si="1"/>
        <v/>
      </c>
      <c r="AL2" s="175" t="str">
        <f t="shared" si="1"/>
        <v/>
      </c>
      <c r="AM2" s="175" t="str">
        <f t="shared" si="1"/>
        <v/>
      </c>
      <c r="AN2" s="175" t="str">
        <f t="shared" si="1"/>
        <v/>
      </c>
      <c r="AO2" s="175" t="str">
        <f t="shared" si="1"/>
        <v/>
      </c>
      <c r="AP2" s="175" t="str">
        <f t="shared" si="1"/>
        <v/>
      </c>
      <c r="AQ2" s="175" t="str">
        <f t="shared" si="1"/>
        <v/>
      </c>
      <c r="AR2" s="175" t="str">
        <f t="shared" si="1"/>
        <v/>
      </c>
      <c r="AS2" s="175" t="str">
        <f t="shared" si="1"/>
        <v/>
      </c>
      <c r="AT2" s="175" t="str">
        <f t="shared" si="1"/>
        <v/>
      </c>
      <c r="AU2" s="175" t="str">
        <f t="shared" si="1"/>
        <v/>
      </c>
      <c r="AV2" s="175" t="str">
        <f t="shared" si="1"/>
        <v/>
      </c>
      <c r="AW2" s="175" t="str">
        <f t="shared" si="1"/>
        <v/>
      </c>
      <c r="AX2" s="175" t="str">
        <f t="shared" si="1"/>
        <v/>
      </c>
      <c r="AY2" s="175" t="str">
        <f t="shared" si="1"/>
        <v/>
      </c>
      <c r="AZ2" s="175" t="str">
        <f t="shared" si="1"/>
        <v/>
      </c>
      <c r="BA2" s="175" t="str">
        <f t="shared" si="1"/>
        <v/>
      </c>
      <c r="BB2" s="175" t="str">
        <f t="shared" si="1"/>
        <v/>
      </c>
      <c r="BC2" s="175" t="str">
        <f t="shared" si="1"/>
        <v/>
      </c>
      <c r="BD2" s="175" t="str">
        <f t="shared" si="1"/>
        <v/>
      </c>
      <c r="BE2" s="175" t="str">
        <f t="shared" si="1"/>
        <v/>
      </c>
      <c r="BF2" s="175" t="str">
        <f t="shared" si="1"/>
        <v/>
      </c>
      <c r="BG2" s="175" t="str">
        <f t="shared" si="1"/>
        <v/>
      </c>
      <c r="BH2" s="175" t="str">
        <f t="shared" si="1"/>
        <v/>
      </c>
      <c r="BI2" s="175" t="str">
        <f t="shared" si="1"/>
        <v/>
      </c>
      <c r="BJ2" s="175" t="str">
        <f t="shared" si="1"/>
        <v/>
      </c>
      <c r="BK2" s="175" t="str">
        <f t="shared" si="1"/>
        <v/>
      </c>
      <c r="BL2" s="175" t="str">
        <f t="shared" si="1"/>
        <v/>
      </c>
      <c r="BM2" s="175" t="str">
        <f t="shared" si="1"/>
        <v/>
      </c>
      <c r="BN2" s="175" t="str">
        <f t="shared" si="1"/>
        <v/>
      </c>
      <c r="BO2" s="173">
        <v>0.0</v>
      </c>
      <c r="BP2" s="173">
        <f t="shared" ref="BP2:IV2" si="2">IF(AND(BP$1&gt;=$E2,BP$1&lt;=$F2),$B2,0)</f>
        <v>0</v>
      </c>
      <c r="BQ2" s="173">
        <f t="shared" si="2"/>
        <v>0</v>
      </c>
      <c r="BR2" s="173">
        <f t="shared" si="2"/>
        <v>0</v>
      </c>
      <c r="BS2" s="173">
        <f t="shared" si="2"/>
        <v>0</v>
      </c>
      <c r="BT2" s="173">
        <f t="shared" si="2"/>
        <v>0</v>
      </c>
      <c r="BU2" s="173">
        <f t="shared" si="2"/>
        <v>0</v>
      </c>
      <c r="BV2" s="173">
        <f t="shared" si="2"/>
        <v>0</v>
      </c>
      <c r="BW2" s="173">
        <f t="shared" si="2"/>
        <v>0</v>
      </c>
      <c r="BX2" s="173">
        <f t="shared" si="2"/>
        <v>0</v>
      </c>
      <c r="BY2" s="173">
        <f t="shared" si="2"/>
        <v>0</v>
      </c>
      <c r="BZ2" s="173">
        <f t="shared" si="2"/>
        <v>0</v>
      </c>
      <c r="CA2" s="173">
        <f t="shared" si="2"/>
        <v>0</v>
      </c>
      <c r="CB2" s="173">
        <f t="shared" si="2"/>
        <v>0</v>
      </c>
      <c r="CC2" s="173">
        <f t="shared" si="2"/>
        <v>0</v>
      </c>
      <c r="CD2" s="173">
        <f t="shared" si="2"/>
        <v>0</v>
      </c>
      <c r="CE2" s="173">
        <f t="shared" si="2"/>
        <v>0</v>
      </c>
      <c r="CF2" s="173">
        <f t="shared" si="2"/>
        <v>0</v>
      </c>
      <c r="CG2" s="173">
        <f t="shared" si="2"/>
        <v>0</v>
      </c>
      <c r="CH2" s="173">
        <f t="shared" si="2"/>
        <v>0</v>
      </c>
      <c r="CI2" s="173">
        <f t="shared" si="2"/>
        <v>0</v>
      </c>
      <c r="CJ2" s="173">
        <f t="shared" si="2"/>
        <v>0</v>
      </c>
      <c r="CK2" s="173">
        <f t="shared" si="2"/>
        <v>0</v>
      </c>
      <c r="CL2" s="173">
        <f t="shared" si="2"/>
        <v>0</v>
      </c>
      <c r="CM2" s="173">
        <f t="shared" si="2"/>
        <v>0</v>
      </c>
      <c r="CN2" s="173">
        <f t="shared" si="2"/>
        <v>0</v>
      </c>
      <c r="CO2" s="173">
        <f t="shared" si="2"/>
        <v>0</v>
      </c>
      <c r="CP2" s="173">
        <f t="shared" si="2"/>
        <v>0</v>
      </c>
      <c r="CQ2" s="173">
        <f t="shared" si="2"/>
        <v>0</v>
      </c>
      <c r="CR2" s="173">
        <f t="shared" si="2"/>
        <v>0</v>
      </c>
      <c r="CS2" s="173">
        <f t="shared" si="2"/>
        <v>0</v>
      </c>
      <c r="CT2" s="173">
        <f t="shared" si="2"/>
        <v>0</v>
      </c>
      <c r="CU2" s="173">
        <f t="shared" si="2"/>
        <v>0</v>
      </c>
      <c r="CV2" s="173">
        <f t="shared" si="2"/>
        <v>0</v>
      </c>
      <c r="CW2" s="173">
        <f t="shared" si="2"/>
        <v>0</v>
      </c>
      <c r="CX2" s="173">
        <f t="shared" si="2"/>
        <v>0</v>
      </c>
      <c r="CY2" s="173">
        <f t="shared" si="2"/>
        <v>0</v>
      </c>
      <c r="CZ2" s="173">
        <f t="shared" si="2"/>
        <v>0</v>
      </c>
      <c r="DA2" s="173">
        <f t="shared" si="2"/>
        <v>0</v>
      </c>
      <c r="DB2" s="173">
        <f t="shared" si="2"/>
        <v>0</v>
      </c>
      <c r="DC2" s="173">
        <f t="shared" si="2"/>
        <v>0</v>
      </c>
      <c r="DD2" s="173">
        <f t="shared" si="2"/>
        <v>0</v>
      </c>
      <c r="DE2" s="173">
        <f t="shared" si="2"/>
        <v>0</v>
      </c>
      <c r="DF2" s="173">
        <f t="shared" si="2"/>
        <v>0</v>
      </c>
      <c r="DG2" s="173">
        <f t="shared" si="2"/>
        <v>0</v>
      </c>
      <c r="DH2" s="173">
        <f t="shared" si="2"/>
        <v>0</v>
      </c>
      <c r="DI2" s="173">
        <f t="shared" si="2"/>
        <v>0</v>
      </c>
      <c r="DJ2" s="173">
        <f t="shared" si="2"/>
        <v>0</v>
      </c>
      <c r="DK2" s="173">
        <f t="shared" si="2"/>
        <v>0</v>
      </c>
      <c r="DL2" s="173">
        <f t="shared" si="2"/>
        <v>0</v>
      </c>
      <c r="DM2" s="173">
        <f t="shared" si="2"/>
        <v>0</v>
      </c>
      <c r="DN2" s="173">
        <f t="shared" si="2"/>
        <v>0</v>
      </c>
      <c r="DO2" s="173">
        <f t="shared" si="2"/>
        <v>0</v>
      </c>
      <c r="DP2" s="173">
        <f t="shared" si="2"/>
        <v>0</v>
      </c>
      <c r="DQ2" s="173">
        <f t="shared" si="2"/>
        <v>0</v>
      </c>
      <c r="DR2" s="173">
        <f t="shared" si="2"/>
        <v>0</v>
      </c>
      <c r="DS2" s="173">
        <f t="shared" si="2"/>
        <v>0</v>
      </c>
      <c r="DT2" s="173">
        <f t="shared" si="2"/>
        <v>0</v>
      </c>
      <c r="DU2" s="173">
        <f t="shared" si="2"/>
        <v>0</v>
      </c>
      <c r="DV2" s="173">
        <f t="shared" si="2"/>
        <v>0</v>
      </c>
      <c r="DW2" s="173">
        <f t="shared" si="2"/>
        <v>0</v>
      </c>
      <c r="DX2" s="173">
        <f t="shared" si="2"/>
        <v>0</v>
      </c>
      <c r="DY2" s="173">
        <f t="shared" si="2"/>
        <v>0</v>
      </c>
      <c r="DZ2" s="173">
        <f t="shared" si="2"/>
        <v>0</v>
      </c>
      <c r="EA2" s="173">
        <f t="shared" si="2"/>
        <v>0</v>
      </c>
      <c r="EB2" s="173">
        <f t="shared" si="2"/>
        <v>0</v>
      </c>
      <c r="EC2" s="173">
        <f t="shared" si="2"/>
        <v>0</v>
      </c>
      <c r="ED2" s="173">
        <f t="shared" si="2"/>
        <v>0</v>
      </c>
      <c r="EE2" s="173">
        <f t="shared" si="2"/>
        <v>0</v>
      </c>
      <c r="EF2" s="173">
        <f t="shared" si="2"/>
        <v>0</v>
      </c>
      <c r="EG2" s="173">
        <f t="shared" si="2"/>
        <v>0</v>
      </c>
      <c r="EH2" s="173">
        <f t="shared" si="2"/>
        <v>0</v>
      </c>
      <c r="EI2" s="173">
        <f t="shared" si="2"/>
        <v>0</v>
      </c>
      <c r="EJ2" s="173">
        <f t="shared" si="2"/>
        <v>0</v>
      </c>
      <c r="EK2" s="173">
        <f t="shared" si="2"/>
        <v>0</v>
      </c>
      <c r="EL2" s="173">
        <f t="shared" si="2"/>
        <v>0</v>
      </c>
      <c r="EM2" s="173">
        <f t="shared" si="2"/>
        <v>0</v>
      </c>
      <c r="EN2" s="173">
        <f t="shared" si="2"/>
        <v>0</v>
      </c>
      <c r="EO2" s="173">
        <f t="shared" si="2"/>
        <v>0</v>
      </c>
      <c r="EP2" s="173">
        <f t="shared" si="2"/>
        <v>0</v>
      </c>
      <c r="EQ2" s="173">
        <f t="shared" si="2"/>
        <v>0</v>
      </c>
      <c r="ER2" s="173">
        <f t="shared" si="2"/>
        <v>0</v>
      </c>
      <c r="ES2" s="173">
        <f t="shared" si="2"/>
        <v>0</v>
      </c>
      <c r="ET2" s="173">
        <f t="shared" si="2"/>
        <v>0</v>
      </c>
      <c r="EU2" s="173">
        <f t="shared" si="2"/>
        <v>0</v>
      </c>
      <c r="EV2" s="173">
        <f t="shared" si="2"/>
        <v>0</v>
      </c>
      <c r="EW2" s="173">
        <f t="shared" si="2"/>
        <v>0</v>
      </c>
      <c r="EX2" s="173">
        <f t="shared" si="2"/>
        <v>0</v>
      </c>
      <c r="EY2" s="173">
        <f t="shared" si="2"/>
        <v>0</v>
      </c>
      <c r="EZ2" s="173">
        <f t="shared" si="2"/>
        <v>0</v>
      </c>
      <c r="FA2" s="173">
        <f t="shared" si="2"/>
        <v>0</v>
      </c>
      <c r="FB2" s="173">
        <f t="shared" si="2"/>
        <v>0</v>
      </c>
      <c r="FC2" s="173">
        <f t="shared" si="2"/>
        <v>0</v>
      </c>
      <c r="FD2" s="173">
        <f t="shared" si="2"/>
        <v>0</v>
      </c>
      <c r="FE2" s="173">
        <f t="shared" si="2"/>
        <v>0</v>
      </c>
      <c r="FF2" s="173">
        <f t="shared" si="2"/>
        <v>0</v>
      </c>
      <c r="FG2" s="173">
        <f t="shared" si="2"/>
        <v>0</v>
      </c>
      <c r="FH2" s="173">
        <f t="shared" si="2"/>
        <v>0</v>
      </c>
      <c r="FI2" s="173">
        <f t="shared" si="2"/>
        <v>0</v>
      </c>
      <c r="FJ2" s="173">
        <f t="shared" si="2"/>
        <v>0</v>
      </c>
      <c r="FK2" s="173">
        <f t="shared" si="2"/>
        <v>0</v>
      </c>
      <c r="FL2" s="173">
        <f t="shared" si="2"/>
        <v>0</v>
      </c>
      <c r="FM2" s="173">
        <f t="shared" si="2"/>
        <v>0</v>
      </c>
      <c r="FN2" s="173">
        <f t="shared" si="2"/>
        <v>0</v>
      </c>
      <c r="FO2" s="173">
        <f t="shared" si="2"/>
        <v>0</v>
      </c>
      <c r="FP2" s="173">
        <f t="shared" si="2"/>
        <v>0</v>
      </c>
      <c r="FQ2" s="173">
        <f t="shared" si="2"/>
        <v>0</v>
      </c>
      <c r="FR2" s="173">
        <f t="shared" si="2"/>
        <v>0</v>
      </c>
      <c r="FS2" s="173">
        <f t="shared" si="2"/>
        <v>0</v>
      </c>
      <c r="FT2" s="173">
        <f t="shared" si="2"/>
        <v>0</v>
      </c>
      <c r="FU2" s="173">
        <f t="shared" si="2"/>
        <v>0</v>
      </c>
      <c r="FV2" s="173">
        <f t="shared" si="2"/>
        <v>0</v>
      </c>
      <c r="FW2" s="173">
        <f t="shared" si="2"/>
        <v>0</v>
      </c>
      <c r="FX2" s="173">
        <f t="shared" si="2"/>
        <v>0</v>
      </c>
      <c r="FY2" s="173">
        <f t="shared" si="2"/>
        <v>0</v>
      </c>
      <c r="FZ2" s="173">
        <f t="shared" si="2"/>
        <v>0</v>
      </c>
      <c r="GA2" s="173">
        <f t="shared" si="2"/>
        <v>0</v>
      </c>
      <c r="GB2" s="173">
        <f t="shared" si="2"/>
        <v>0</v>
      </c>
      <c r="GC2" s="173">
        <f t="shared" si="2"/>
        <v>0</v>
      </c>
      <c r="GD2" s="173">
        <f t="shared" si="2"/>
        <v>0</v>
      </c>
      <c r="GE2" s="173">
        <f t="shared" si="2"/>
        <v>0</v>
      </c>
      <c r="GF2" s="173">
        <f t="shared" si="2"/>
        <v>0</v>
      </c>
      <c r="GG2" s="173">
        <f t="shared" si="2"/>
        <v>0</v>
      </c>
      <c r="GH2" s="173">
        <f t="shared" si="2"/>
        <v>0</v>
      </c>
      <c r="GI2" s="173">
        <f t="shared" si="2"/>
        <v>0</v>
      </c>
      <c r="GJ2" s="173">
        <f t="shared" si="2"/>
        <v>0</v>
      </c>
      <c r="GK2" s="173">
        <f t="shared" si="2"/>
        <v>0</v>
      </c>
      <c r="GL2" s="173">
        <f t="shared" si="2"/>
        <v>0</v>
      </c>
      <c r="GM2" s="173">
        <f t="shared" si="2"/>
        <v>0</v>
      </c>
      <c r="GN2" s="173">
        <f t="shared" si="2"/>
        <v>0</v>
      </c>
      <c r="GO2" s="173">
        <f t="shared" si="2"/>
        <v>0</v>
      </c>
      <c r="GP2" s="173">
        <f t="shared" si="2"/>
        <v>0</v>
      </c>
      <c r="GQ2" s="173">
        <f t="shared" si="2"/>
        <v>0</v>
      </c>
      <c r="GR2" s="173">
        <f t="shared" si="2"/>
        <v>0</v>
      </c>
      <c r="GS2" s="173">
        <f t="shared" si="2"/>
        <v>0</v>
      </c>
      <c r="GT2" s="173">
        <f t="shared" si="2"/>
        <v>0</v>
      </c>
      <c r="GU2" s="173">
        <f t="shared" si="2"/>
        <v>0</v>
      </c>
      <c r="GV2" s="173">
        <f t="shared" si="2"/>
        <v>0</v>
      </c>
      <c r="GW2" s="173">
        <f t="shared" si="2"/>
        <v>0</v>
      </c>
      <c r="GX2" s="173">
        <f t="shared" si="2"/>
        <v>0</v>
      </c>
      <c r="GY2" s="173">
        <f t="shared" si="2"/>
        <v>0</v>
      </c>
      <c r="GZ2" s="173">
        <f t="shared" si="2"/>
        <v>0</v>
      </c>
      <c r="HA2" s="173">
        <f t="shared" si="2"/>
        <v>0</v>
      </c>
      <c r="HB2" s="173">
        <f t="shared" si="2"/>
        <v>0</v>
      </c>
      <c r="HC2" s="173">
        <f t="shared" si="2"/>
        <v>0</v>
      </c>
      <c r="HD2" s="173">
        <f t="shared" si="2"/>
        <v>0</v>
      </c>
      <c r="HE2" s="173">
        <f t="shared" si="2"/>
        <v>0</v>
      </c>
      <c r="HF2" s="173">
        <f t="shared" si="2"/>
        <v>0</v>
      </c>
      <c r="HG2" s="173">
        <f t="shared" si="2"/>
        <v>0</v>
      </c>
      <c r="HH2" s="173">
        <f t="shared" si="2"/>
        <v>0</v>
      </c>
      <c r="HI2" s="173">
        <f t="shared" si="2"/>
        <v>0</v>
      </c>
      <c r="HJ2" s="173">
        <f t="shared" si="2"/>
        <v>0</v>
      </c>
      <c r="HK2" s="173">
        <f t="shared" si="2"/>
        <v>0</v>
      </c>
      <c r="HL2" s="173">
        <f t="shared" si="2"/>
        <v>0</v>
      </c>
      <c r="HM2" s="173">
        <f t="shared" si="2"/>
        <v>0</v>
      </c>
      <c r="HN2" s="173">
        <f t="shared" si="2"/>
        <v>0</v>
      </c>
      <c r="HO2" s="173">
        <f t="shared" si="2"/>
        <v>0</v>
      </c>
      <c r="HP2" s="173">
        <f t="shared" si="2"/>
        <v>0</v>
      </c>
      <c r="HQ2" s="173">
        <f t="shared" si="2"/>
        <v>0</v>
      </c>
      <c r="HR2" s="173">
        <f t="shared" si="2"/>
        <v>0</v>
      </c>
      <c r="HS2" s="173">
        <f t="shared" si="2"/>
        <v>0</v>
      </c>
      <c r="HT2" s="173">
        <f t="shared" si="2"/>
        <v>0</v>
      </c>
      <c r="HU2" s="173">
        <f t="shared" si="2"/>
        <v>0</v>
      </c>
      <c r="HV2" s="173">
        <f t="shared" si="2"/>
        <v>0</v>
      </c>
      <c r="HW2" s="173">
        <f t="shared" si="2"/>
        <v>0</v>
      </c>
      <c r="HX2" s="173">
        <f t="shared" si="2"/>
        <v>0</v>
      </c>
      <c r="HY2" s="173">
        <f t="shared" si="2"/>
        <v>0</v>
      </c>
      <c r="HZ2" s="173">
        <f t="shared" si="2"/>
        <v>0</v>
      </c>
      <c r="IA2" s="173">
        <f t="shared" si="2"/>
        <v>0</v>
      </c>
      <c r="IB2" s="173">
        <f t="shared" si="2"/>
        <v>0</v>
      </c>
      <c r="IC2" s="173">
        <f t="shared" si="2"/>
        <v>0</v>
      </c>
      <c r="ID2" s="173">
        <f t="shared" si="2"/>
        <v>0</v>
      </c>
      <c r="IE2" s="173">
        <f t="shared" si="2"/>
        <v>0</v>
      </c>
      <c r="IF2" s="173">
        <f t="shared" si="2"/>
        <v>0</v>
      </c>
      <c r="IG2" s="173">
        <f t="shared" si="2"/>
        <v>0</v>
      </c>
      <c r="IH2" s="173">
        <f t="shared" si="2"/>
        <v>0</v>
      </c>
      <c r="II2" s="173">
        <f t="shared" si="2"/>
        <v>0</v>
      </c>
      <c r="IJ2" s="173">
        <f t="shared" si="2"/>
        <v>0</v>
      </c>
      <c r="IK2" s="173">
        <f t="shared" si="2"/>
        <v>0</v>
      </c>
      <c r="IL2" s="173">
        <f t="shared" si="2"/>
        <v>0</v>
      </c>
      <c r="IM2" s="173">
        <f t="shared" si="2"/>
        <v>0</v>
      </c>
      <c r="IN2" s="173">
        <f t="shared" si="2"/>
        <v>0</v>
      </c>
      <c r="IO2" s="173">
        <f t="shared" si="2"/>
        <v>0</v>
      </c>
      <c r="IP2" s="173">
        <f t="shared" si="2"/>
        <v>0</v>
      </c>
      <c r="IQ2" s="173">
        <f t="shared" si="2"/>
        <v>0</v>
      </c>
      <c r="IR2" s="173">
        <f t="shared" si="2"/>
        <v>0</v>
      </c>
      <c r="IS2" s="173">
        <f t="shared" si="2"/>
        <v>0</v>
      </c>
      <c r="IT2" s="173">
        <f t="shared" si="2"/>
        <v>0</v>
      </c>
      <c r="IU2" s="173">
        <f t="shared" si="2"/>
        <v>0</v>
      </c>
      <c r="IV2" s="173">
        <f t="shared" si="2"/>
        <v>0</v>
      </c>
    </row>
    <row r="3" ht="15.75" customHeight="1">
      <c r="A3" s="173" t="s">
        <v>777</v>
      </c>
      <c r="B3" s="174" t="str">
        <f>charts!E5</f>
        <v/>
      </c>
      <c r="C3" s="173">
        <v>1.0</v>
      </c>
      <c r="D3" s="173">
        <f t="shared" si="3"/>
        <v>0.1666666667</v>
      </c>
      <c r="E3" s="173">
        <f t="shared" ref="E3:E7" si="8">F2</f>
        <v>60</v>
      </c>
      <c r="F3" s="173">
        <f t="shared" si="4"/>
        <v>120</v>
      </c>
      <c r="G3" s="173">
        <f t="shared" ref="G3:BN3" si="5">IF(AND(G$1&gt;=$E3,G$1&lt;=$F3),$B3,0)</f>
        <v>0</v>
      </c>
      <c r="H3" s="173">
        <f t="shared" si="5"/>
        <v>0</v>
      </c>
      <c r="I3" s="173">
        <f t="shared" si="5"/>
        <v>0</v>
      </c>
      <c r="J3" s="173">
        <f t="shared" si="5"/>
        <v>0</v>
      </c>
      <c r="K3" s="173">
        <f t="shared" si="5"/>
        <v>0</v>
      </c>
      <c r="L3" s="173">
        <f t="shared" si="5"/>
        <v>0</v>
      </c>
      <c r="M3" s="173">
        <f t="shared" si="5"/>
        <v>0</v>
      </c>
      <c r="N3" s="173">
        <f t="shared" si="5"/>
        <v>0</v>
      </c>
      <c r="O3" s="173">
        <f t="shared" si="5"/>
        <v>0</v>
      </c>
      <c r="P3" s="173">
        <f t="shared" si="5"/>
        <v>0</v>
      </c>
      <c r="Q3" s="173">
        <f t="shared" si="5"/>
        <v>0</v>
      </c>
      <c r="R3" s="173">
        <f t="shared" si="5"/>
        <v>0</v>
      </c>
      <c r="S3" s="173">
        <f t="shared" si="5"/>
        <v>0</v>
      </c>
      <c r="T3" s="173">
        <f t="shared" si="5"/>
        <v>0</v>
      </c>
      <c r="U3" s="173">
        <f t="shared" si="5"/>
        <v>0</v>
      </c>
      <c r="V3" s="173">
        <f t="shared" si="5"/>
        <v>0</v>
      </c>
      <c r="W3" s="173">
        <f t="shared" si="5"/>
        <v>0</v>
      </c>
      <c r="X3" s="173">
        <f t="shared" si="5"/>
        <v>0</v>
      </c>
      <c r="Y3" s="173">
        <f t="shared" si="5"/>
        <v>0</v>
      </c>
      <c r="Z3" s="173">
        <f t="shared" si="5"/>
        <v>0</v>
      </c>
      <c r="AA3" s="173">
        <f t="shared" si="5"/>
        <v>0</v>
      </c>
      <c r="AB3" s="173">
        <f t="shared" si="5"/>
        <v>0</v>
      </c>
      <c r="AC3" s="173">
        <f t="shared" si="5"/>
        <v>0</v>
      </c>
      <c r="AD3" s="173">
        <f t="shared" si="5"/>
        <v>0</v>
      </c>
      <c r="AE3" s="173">
        <f t="shared" si="5"/>
        <v>0</v>
      </c>
      <c r="AF3" s="173">
        <f t="shared" si="5"/>
        <v>0</v>
      </c>
      <c r="AG3" s="173">
        <f t="shared" si="5"/>
        <v>0</v>
      </c>
      <c r="AH3" s="173">
        <f t="shared" si="5"/>
        <v>0</v>
      </c>
      <c r="AI3" s="173">
        <f t="shared" si="5"/>
        <v>0</v>
      </c>
      <c r="AJ3" s="173">
        <f t="shared" si="5"/>
        <v>0</v>
      </c>
      <c r="AK3" s="173">
        <f t="shared" si="5"/>
        <v>0</v>
      </c>
      <c r="AL3" s="173">
        <f t="shared" si="5"/>
        <v>0</v>
      </c>
      <c r="AM3" s="173">
        <f t="shared" si="5"/>
        <v>0</v>
      </c>
      <c r="AN3" s="173">
        <f t="shared" si="5"/>
        <v>0</v>
      </c>
      <c r="AO3" s="173">
        <f t="shared" si="5"/>
        <v>0</v>
      </c>
      <c r="AP3" s="173">
        <f t="shared" si="5"/>
        <v>0</v>
      </c>
      <c r="AQ3" s="173">
        <f t="shared" si="5"/>
        <v>0</v>
      </c>
      <c r="AR3" s="173">
        <f t="shared" si="5"/>
        <v>0</v>
      </c>
      <c r="AS3" s="173">
        <f t="shared" si="5"/>
        <v>0</v>
      </c>
      <c r="AT3" s="173">
        <f t="shared" si="5"/>
        <v>0</v>
      </c>
      <c r="AU3" s="173">
        <f t="shared" si="5"/>
        <v>0</v>
      </c>
      <c r="AV3" s="173">
        <f t="shared" si="5"/>
        <v>0</v>
      </c>
      <c r="AW3" s="173">
        <f t="shared" si="5"/>
        <v>0</v>
      </c>
      <c r="AX3" s="173">
        <f t="shared" si="5"/>
        <v>0</v>
      </c>
      <c r="AY3" s="173">
        <f t="shared" si="5"/>
        <v>0</v>
      </c>
      <c r="AZ3" s="173">
        <f t="shared" si="5"/>
        <v>0</v>
      </c>
      <c r="BA3" s="173">
        <f t="shared" si="5"/>
        <v>0</v>
      </c>
      <c r="BB3" s="173">
        <f t="shared" si="5"/>
        <v>0</v>
      </c>
      <c r="BC3" s="173">
        <f t="shared" si="5"/>
        <v>0</v>
      </c>
      <c r="BD3" s="173">
        <f t="shared" si="5"/>
        <v>0</v>
      </c>
      <c r="BE3" s="173">
        <f t="shared" si="5"/>
        <v>0</v>
      </c>
      <c r="BF3" s="173">
        <f t="shared" si="5"/>
        <v>0</v>
      </c>
      <c r="BG3" s="173">
        <f t="shared" si="5"/>
        <v>0</v>
      </c>
      <c r="BH3" s="173">
        <f t="shared" si="5"/>
        <v>0</v>
      </c>
      <c r="BI3" s="173">
        <f t="shared" si="5"/>
        <v>0</v>
      </c>
      <c r="BJ3" s="173">
        <f t="shared" si="5"/>
        <v>0</v>
      </c>
      <c r="BK3" s="173">
        <f t="shared" si="5"/>
        <v>0</v>
      </c>
      <c r="BL3" s="173">
        <f t="shared" si="5"/>
        <v>0</v>
      </c>
      <c r="BM3" s="173">
        <f t="shared" si="5"/>
        <v>0</v>
      </c>
      <c r="BN3" s="173">
        <f t="shared" si="5"/>
        <v>0</v>
      </c>
      <c r="BO3" s="173">
        <v>0.0</v>
      </c>
      <c r="BP3" s="175" t="str">
        <f t="shared" ref="BP3:DV3" si="6">IF(AND(BP$1&gt;=$E3,BP$1&lt;=$F3),$B3,0)</f>
        <v/>
      </c>
      <c r="BQ3" s="175" t="str">
        <f t="shared" si="6"/>
        <v/>
      </c>
      <c r="BR3" s="175" t="str">
        <f t="shared" si="6"/>
        <v/>
      </c>
      <c r="BS3" s="175" t="str">
        <f t="shared" si="6"/>
        <v/>
      </c>
      <c r="BT3" s="175" t="str">
        <f t="shared" si="6"/>
        <v/>
      </c>
      <c r="BU3" s="175" t="str">
        <f t="shared" si="6"/>
        <v/>
      </c>
      <c r="BV3" s="175" t="str">
        <f t="shared" si="6"/>
        <v/>
      </c>
      <c r="BW3" s="175" t="str">
        <f t="shared" si="6"/>
        <v/>
      </c>
      <c r="BX3" s="175" t="str">
        <f t="shared" si="6"/>
        <v/>
      </c>
      <c r="BY3" s="175" t="str">
        <f t="shared" si="6"/>
        <v/>
      </c>
      <c r="BZ3" s="175" t="str">
        <f t="shared" si="6"/>
        <v/>
      </c>
      <c r="CA3" s="175" t="str">
        <f t="shared" si="6"/>
        <v/>
      </c>
      <c r="CB3" s="175" t="str">
        <f t="shared" si="6"/>
        <v/>
      </c>
      <c r="CC3" s="175" t="str">
        <f t="shared" si="6"/>
        <v/>
      </c>
      <c r="CD3" s="175" t="str">
        <f t="shared" si="6"/>
        <v/>
      </c>
      <c r="CE3" s="175" t="str">
        <f t="shared" si="6"/>
        <v/>
      </c>
      <c r="CF3" s="175" t="str">
        <f t="shared" si="6"/>
        <v/>
      </c>
      <c r="CG3" s="175" t="str">
        <f t="shared" si="6"/>
        <v/>
      </c>
      <c r="CH3" s="175" t="str">
        <f t="shared" si="6"/>
        <v/>
      </c>
      <c r="CI3" s="175" t="str">
        <f t="shared" si="6"/>
        <v/>
      </c>
      <c r="CJ3" s="175" t="str">
        <f t="shared" si="6"/>
        <v/>
      </c>
      <c r="CK3" s="175" t="str">
        <f t="shared" si="6"/>
        <v/>
      </c>
      <c r="CL3" s="175" t="str">
        <f t="shared" si="6"/>
        <v/>
      </c>
      <c r="CM3" s="175" t="str">
        <f t="shared" si="6"/>
        <v/>
      </c>
      <c r="CN3" s="175" t="str">
        <f t="shared" si="6"/>
        <v/>
      </c>
      <c r="CO3" s="175" t="str">
        <f t="shared" si="6"/>
        <v/>
      </c>
      <c r="CP3" s="175" t="str">
        <f t="shared" si="6"/>
        <v/>
      </c>
      <c r="CQ3" s="175" t="str">
        <f t="shared" si="6"/>
        <v/>
      </c>
      <c r="CR3" s="175" t="str">
        <f t="shared" si="6"/>
        <v/>
      </c>
      <c r="CS3" s="175" t="str">
        <f t="shared" si="6"/>
        <v/>
      </c>
      <c r="CT3" s="175" t="str">
        <f t="shared" si="6"/>
        <v/>
      </c>
      <c r="CU3" s="175" t="str">
        <f t="shared" si="6"/>
        <v/>
      </c>
      <c r="CV3" s="175" t="str">
        <f t="shared" si="6"/>
        <v/>
      </c>
      <c r="CW3" s="175" t="str">
        <f t="shared" si="6"/>
        <v/>
      </c>
      <c r="CX3" s="175" t="str">
        <f t="shared" si="6"/>
        <v/>
      </c>
      <c r="CY3" s="175" t="str">
        <f t="shared" si="6"/>
        <v/>
      </c>
      <c r="CZ3" s="175" t="str">
        <f t="shared" si="6"/>
        <v/>
      </c>
      <c r="DA3" s="175" t="str">
        <f t="shared" si="6"/>
        <v/>
      </c>
      <c r="DB3" s="175" t="str">
        <f t="shared" si="6"/>
        <v/>
      </c>
      <c r="DC3" s="175" t="str">
        <f t="shared" si="6"/>
        <v/>
      </c>
      <c r="DD3" s="175" t="str">
        <f t="shared" si="6"/>
        <v/>
      </c>
      <c r="DE3" s="175" t="str">
        <f t="shared" si="6"/>
        <v/>
      </c>
      <c r="DF3" s="175" t="str">
        <f t="shared" si="6"/>
        <v/>
      </c>
      <c r="DG3" s="175" t="str">
        <f t="shared" si="6"/>
        <v/>
      </c>
      <c r="DH3" s="175" t="str">
        <f t="shared" si="6"/>
        <v/>
      </c>
      <c r="DI3" s="175" t="str">
        <f t="shared" si="6"/>
        <v/>
      </c>
      <c r="DJ3" s="175" t="str">
        <f t="shared" si="6"/>
        <v/>
      </c>
      <c r="DK3" s="175" t="str">
        <f t="shared" si="6"/>
        <v/>
      </c>
      <c r="DL3" s="175" t="str">
        <f t="shared" si="6"/>
        <v/>
      </c>
      <c r="DM3" s="175" t="str">
        <f t="shared" si="6"/>
        <v/>
      </c>
      <c r="DN3" s="175" t="str">
        <f t="shared" si="6"/>
        <v/>
      </c>
      <c r="DO3" s="175" t="str">
        <f t="shared" si="6"/>
        <v/>
      </c>
      <c r="DP3" s="175" t="str">
        <f t="shared" si="6"/>
        <v/>
      </c>
      <c r="DQ3" s="175" t="str">
        <f t="shared" si="6"/>
        <v/>
      </c>
      <c r="DR3" s="175" t="str">
        <f t="shared" si="6"/>
        <v/>
      </c>
      <c r="DS3" s="175" t="str">
        <f t="shared" si="6"/>
        <v/>
      </c>
      <c r="DT3" s="175" t="str">
        <f t="shared" si="6"/>
        <v/>
      </c>
      <c r="DU3" s="175" t="str">
        <f t="shared" si="6"/>
        <v/>
      </c>
      <c r="DV3" s="175" t="str">
        <f t="shared" si="6"/>
        <v/>
      </c>
      <c r="DW3" s="173">
        <v>0.0</v>
      </c>
      <c r="DX3" s="173">
        <f t="shared" ref="DX3:IV3" si="7">IF(AND(DX$1&gt;=$E3,DX$1&lt;=$F3),$B3,0)</f>
        <v>0</v>
      </c>
      <c r="DY3" s="173">
        <f t="shared" si="7"/>
        <v>0</v>
      </c>
      <c r="DZ3" s="173">
        <f t="shared" si="7"/>
        <v>0</v>
      </c>
      <c r="EA3" s="173">
        <f t="shared" si="7"/>
        <v>0</v>
      </c>
      <c r="EB3" s="173">
        <f t="shared" si="7"/>
        <v>0</v>
      </c>
      <c r="EC3" s="173">
        <f t="shared" si="7"/>
        <v>0</v>
      </c>
      <c r="ED3" s="173">
        <f t="shared" si="7"/>
        <v>0</v>
      </c>
      <c r="EE3" s="173">
        <f t="shared" si="7"/>
        <v>0</v>
      </c>
      <c r="EF3" s="173">
        <f t="shared" si="7"/>
        <v>0</v>
      </c>
      <c r="EG3" s="173">
        <f t="shared" si="7"/>
        <v>0</v>
      </c>
      <c r="EH3" s="173">
        <f t="shared" si="7"/>
        <v>0</v>
      </c>
      <c r="EI3" s="173">
        <f t="shared" si="7"/>
        <v>0</v>
      </c>
      <c r="EJ3" s="173">
        <f t="shared" si="7"/>
        <v>0</v>
      </c>
      <c r="EK3" s="173">
        <f t="shared" si="7"/>
        <v>0</v>
      </c>
      <c r="EL3" s="173">
        <f t="shared" si="7"/>
        <v>0</v>
      </c>
      <c r="EM3" s="173">
        <f t="shared" si="7"/>
        <v>0</v>
      </c>
      <c r="EN3" s="173">
        <f t="shared" si="7"/>
        <v>0</v>
      </c>
      <c r="EO3" s="173">
        <f t="shared" si="7"/>
        <v>0</v>
      </c>
      <c r="EP3" s="173">
        <f t="shared" si="7"/>
        <v>0</v>
      </c>
      <c r="EQ3" s="173">
        <f t="shared" si="7"/>
        <v>0</v>
      </c>
      <c r="ER3" s="173">
        <f t="shared" si="7"/>
        <v>0</v>
      </c>
      <c r="ES3" s="173">
        <f t="shared" si="7"/>
        <v>0</v>
      </c>
      <c r="ET3" s="173">
        <f t="shared" si="7"/>
        <v>0</v>
      </c>
      <c r="EU3" s="173">
        <f t="shared" si="7"/>
        <v>0</v>
      </c>
      <c r="EV3" s="173">
        <f t="shared" si="7"/>
        <v>0</v>
      </c>
      <c r="EW3" s="173">
        <f t="shared" si="7"/>
        <v>0</v>
      </c>
      <c r="EX3" s="173">
        <f t="shared" si="7"/>
        <v>0</v>
      </c>
      <c r="EY3" s="173">
        <f t="shared" si="7"/>
        <v>0</v>
      </c>
      <c r="EZ3" s="173">
        <f t="shared" si="7"/>
        <v>0</v>
      </c>
      <c r="FA3" s="173">
        <f t="shared" si="7"/>
        <v>0</v>
      </c>
      <c r="FB3" s="173">
        <f t="shared" si="7"/>
        <v>0</v>
      </c>
      <c r="FC3" s="173">
        <f t="shared" si="7"/>
        <v>0</v>
      </c>
      <c r="FD3" s="173">
        <f t="shared" si="7"/>
        <v>0</v>
      </c>
      <c r="FE3" s="173">
        <f t="shared" si="7"/>
        <v>0</v>
      </c>
      <c r="FF3" s="173">
        <f t="shared" si="7"/>
        <v>0</v>
      </c>
      <c r="FG3" s="173">
        <f t="shared" si="7"/>
        <v>0</v>
      </c>
      <c r="FH3" s="173">
        <f t="shared" si="7"/>
        <v>0</v>
      </c>
      <c r="FI3" s="173">
        <f t="shared" si="7"/>
        <v>0</v>
      </c>
      <c r="FJ3" s="173">
        <f t="shared" si="7"/>
        <v>0</v>
      </c>
      <c r="FK3" s="173">
        <f t="shared" si="7"/>
        <v>0</v>
      </c>
      <c r="FL3" s="173">
        <f t="shared" si="7"/>
        <v>0</v>
      </c>
      <c r="FM3" s="173">
        <f t="shared" si="7"/>
        <v>0</v>
      </c>
      <c r="FN3" s="173">
        <f t="shared" si="7"/>
        <v>0</v>
      </c>
      <c r="FO3" s="173">
        <f t="shared" si="7"/>
        <v>0</v>
      </c>
      <c r="FP3" s="173">
        <f t="shared" si="7"/>
        <v>0</v>
      </c>
      <c r="FQ3" s="173">
        <f t="shared" si="7"/>
        <v>0</v>
      </c>
      <c r="FR3" s="173">
        <f t="shared" si="7"/>
        <v>0</v>
      </c>
      <c r="FS3" s="173">
        <f t="shared" si="7"/>
        <v>0</v>
      </c>
      <c r="FT3" s="173">
        <f t="shared" si="7"/>
        <v>0</v>
      </c>
      <c r="FU3" s="173">
        <f t="shared" si="7"/>
        <v>0</v>
      </c>
      <c r="FV3" s="173">
        <f t="shared" si="7"/>
        <v>0</v>
      </c>
      <c r="FW3" s="173">
        <f t="shared" si="7"/>
        <v>0</v>
      </c>
      <c r="FX3" s="173">
        <f t="shared" si="7"/>
        <v>0</v>
      </c>
      <c r="FY3" s="173">
        <f t="shared" si="7"/>
        <v>0</v>
      </c>
      <c r="FZ3" s="173">
        <f t="shared" si="7"/>
        <v>0</v>
      </c>
      <c r="GA3" s="173">
        <f t="shared" si="7"/>
        <v>0</v>
      </c>
      <c r="GB3" s="173">
        <f t="shared" si="7"/>
        <v>0</v>
      </c>
      <c r="GC3" s="173">
        <f t="shared" si="7"/>
        <v>0</v>
      </c>
      <c r="GD3" s="173">
        <f t="shared" si="7"/>
        <v>0</v>
      </c>
      <c r="GE3" s="173">
        <f t="shared" si="7"/>
        <v>0</v>
      </c>
      <c r="GF3" s="173">
        <f t="shared" si="7"/>
        <v>0</v>
      </c>
      <c r="GG3" s="173">
        <f t="shared" si="7"/>
        <v>0</v>
      </c>
      <c r="GH3" s="173">
        <f t="shared" si="7"/>
        <v>0</v>
      </c>
      <c r="GI3" s="173">
        <f t="shared" si="7"/>
        <v>0</v>
      </c>
      <c r="GJ3" s="173">
        <f t="shared" si="7"/>
        <v>0</v>
      </c>
      <c r="GK3" s="173">
        <f t="shared" si="7"/>
        <v>0</v>
      </c>
      <c r="GL3" s="173">
        <f t="shared" si="7"/>
        <v>0</v>
      </c>
      <c r="GM3" s="173">
        <f t="shared" si="7"/>
        <v>0</v>
      </c>
      <c r="GN3" s="173">
        <f t="shared" si="7"/>
        <v>0</v>
      </c>
      <c r="GO3" s="173">
        <f t="shared" si="7"/>
        <v>0</v>
      </c>
      <c r="GP3" s="173">
        <f t="shared" si="7"/>
        <v>0</v>
      </c>
      <c r="GQ3" s="173">
        <f t="shared" si="7"/>
        <v>0</v>
      </c>
      <c r="GR3" s="173">
        <f t="shared" si="7"/>
        <v>0</v>
      </c>
      <c r="GS3" s="173">
        <f t="shared" si="7"/>
        <v>0</v>
      </c>
      <c r="GT3" s="173">
        <f t="shared" si="7"/>
        <v>0</v>
      </c>
      <c r="GU3" s="173">
        <f t="shared" si="7"/>
        <v>0</v>
      </c>
      <c r="GV3" s="173">
        <f t="shared" si="7"/>
        <v>0</v>
      </c>
      <c r="GW3" s="173">
        <f t="shared" si="7"/>
        <v>0</v>
      </c>
      <c r="GX3" s="173">
        <f t="shared" si="7"/>
        <v>0</v>
      </c>
      <c r="GY3" s="173">
        <f t="shared" si="7"/>
        <v>0</v>
      </c>
      <c r="GZ3" s="173">
        <f t="shared" si="7"/>
        <v>0</v>
      </c>
      <c r="HA3" s="173">
        <f t="shared" si="7"/>
        <v>0</v>
      </c>
      <c r="HB3" s="173">
        <f t="shared" si="7"/>
        <v>0</v>
      </c>
      <c r="HC3" s="173">
        <f t="shared" si="7"/>
        <v>0</v>
      </c>
      <c r="HD3" s="173">
        <f t="shared" si="7"/>
        <v>0</v>
      </c>
      <c r="HE3" s="173">
        <f t="shared" si="7"/>
        <v>0</v>
      </c>
      <c r="HF3" s="173">
        <f t="shared" si="7"/>
        <v>0</v>
      </c>
      <c r="HG3" s="173">
        <f t="shared" si="7"/>
        <v>0</v>
      </c>
      <c r="HH3" s="173">
        <f t="shared" si="7"/>
        <v>0</v>
      </c>
      <c r="HI3" s="173">
        <f t="shared" si="7"/>
        <v>0</v>
      </c>
      <c r="HJ3" s="173">
        <f t="shared" si="7"/>
        <v>0</v>
      </c>
      <c r="HK3" s="173">
        <f t="shared" si="7"/>
        <v>0</v>
      </c>
      <c r="HL3" s="173">
        <f t="shared" si="7"/>
        <v>0</v>
      </c>
      <c r="HM3" s="173">
        <f t="shared" si="7"/>
        <v>0</v>
      </c>
      <c r="HN3" s="173">
        <f t="shared" si="7"/>
        <v>0</v>
      </c>
      <c r="HO3" s="173">
        <f t="shared" si="7"/>
        <v>0</v>
      </c>
      <c r="HP3" s="173">
        <f t="shared" si="7"/>
        <v>0</v>
      </c>
      <c r="HQ3" s="173">
        <f t="shared" si="7"/>
        <v>0</v>
      </c>
      <c r="HR3" s="173">
        <f t="shared" si="7"/>
        <v>0</v>
      </c>
      <c r="HS3" s="173">
        <f t="shared" si="7"/>
        <v>0</v>
      </c>
      <c r="HT3" s="173">
        <f t="shared" si="7"/>
        <v>0</v>
      </c>
      <c r="HU3" s="173">
        <f t="shared" si="7"/>
        <v>0</v>
      </c>
      <c r="HV3" s="173">
        <f t="shared" si="7"/>
        <v>0</v>
      </c>
      <c r="HW3" s="173">
        <f t="shared" si="7"/>
        <v>0</v>
      </c>
      <c r="HX3" s="173">
        <f t="shared" si="7"/>
        <v>0</v>
      </c>
      <c r="HY3" s="173">
        <f t="shared" si="7"/>
        <v>0</v>
      </c>
      <c r="HZ3" s="173">
        <f t="shared" si="7"/>
        <v>0</v>
      </c>
      <c r="IA3" s="173">
        <f t="shared" si="7"/>
        <v>0</v>
      </c>
      <c r="IB3" s="173">
        <f t="shared" si="7"/>
        <v>0</v>
      </c>
      <c r="IC3" s="173">
        <f t="shared" si="7"/>
        <v>0</v>
      </c>
      <c r="ID3" s="173">
        <f t="shared" si="7"/>
        <v>0</v>
      </c>
      <c r="IE3" s="173">
        <f t="shared" si="7"/>
        <v>0</v>
      </c>
      <c r="IF3" s="173">
        <f t="shared" si="7"/>
        <v>0</v>
      </c>
      <c r="IG3" s="173">
        <f t="shared" si="7"/>
        <v>0</v>
      </c>
      <c r="IH3" s="173">
        <f t="shared" si="7"/>
        <v>0</v>
      </c>
      <c r="II3" s="173">
        <f t="shared" si="7"/>
        <v>0</v>
      </c>
      <c r="IJ3" s="173">
        <f t="shared" si="7"/>
        <v>0</v>
      </c>
      <c r="IK3" s="173">
        <f t="shared" si="7"/>
        <v>0</v>
      </c>
      <c r="IL3" s="173">
        <f t="shared" si="7"/>
        <v>0</v>
      </c>
      <c r="IM3" s="173">
        <f t="shared" si="7"/>
        <v>0</v>
      </c>
      <c r="IN3" s="173">
        <f t="shared" si="7"/>
        <v>0</v>
      </c>
      <c r="IO3" s="173">
        <f t="shared" si="7"/>
        <v>0</v>
      </c>
      <c r="IP3" s="173">
        <f t="shared" si="7"/>
        <v>0</v>
      </c>
      <c r="IQ3" s="173">
        <f t="shared" si="7"/>
        <v>0</v>
      </c>
      <c r="IR3" s="173">
        <f t="shared" si="7"/>
        <v>0</v>
      </c>
      <c r="IS3" s="173">
        <f t="shared" si="7"/>
        <v>0</v>
      </c>
      <c r="IT3" s="173">
        <f t="shared" si="7"/>
        <v>0</v>
      </c>
      <c r="IU3" s="173">
        <f t="shared" si="7"/>
        <v>0</v>
      </c>
      <c r="IV3" s="173">
        <f t="shared" si="7"/>
        <v>0</v>
      </c>
    </row>
    <row r="4" ht="15.75" customHeight="1">
      <c r="A4" s="173" t="s">
        <v>778</v>
      </c>
      <c r="B4" s="174" t="str">
        <f>charts!E6</f>
        <v/>
      </c>
      <c r="C4" s="173">
        <v>1.0</v>
      </c>
      <c r="D4" s="173">
        <f t="shared" si="3"/>
        <v>0.1666666667</v>
      </c>
      <c r="E4" s="173">
        <f t="shared" si="8"/>
        <v>120</v>
      </c>
      <c r="F4" s="173">
        <f t="shared" si="4"/>
        <v>180</v>
      </c>
      <c r="G4" s="173">
        <f t="shared" ref="G4:DV4" si="9">IF(AND(G$1&gt;=$E4,G$1&lt;=$F4),$B4,0)</f>
        <v>0</v>
      </c>
      <c r="H4" s="173">
        <f t="shared" si="9"/>
        <v>0</v>
      </c>
      <c r="I4" s="173">
        <f t="shared" si="9"/>
        <v>0</v>
      </c>
      <c r="J4" s="173">
        <f t="shared" si="9"/>
        <v>0</v>
      </c>
      <c r="K4" s="173">
        <f t="shared" si="9"/>
        <v>0</v>
      </c>
      <c r="L4" s="173">
        <f t="shared" si="9"/>
        <v>0</v>
      </c>
      <c r="M4" s="173">
        <f t="shared" si="9"/>
        <v>0</v>
      </c>
      <c r="N4" s="173">
        <f t="shared" si="9"/>
        <v>0</v>
      </c>
      <c r="O4" s="173">
        <f t="shared" si="9"/>
        <v>0</v>
      </c>
      <c r="P4" s="173">
        <f t="shared" si="9"/>
        <v>0</v>
      </c>
      <c r="Q4" s="173">
        <f t="shared" si="9"/>
        <v>0</v>
      </c>
      <c r="R4" s="173">
        <f t="shared" si="9"/>
        <v>0</v>
      </c>
      <c r="S4" s="173">
        <f t="shared" si="9"/>
        <v>0</v>
      </c>
      <c r="T4" s="173">
        <f t="shared" si="9"/>
        <v>0</v>
      </c>
      <c r="U4" s="173">
        <f t="shared" si="9"/>
        <v>0</v>
      </c>
      <c r="V4" s="173">
        <f t="shared" si="9"/>
        <v>0</v>
      </c>
      <c r="W4" s="173">
        <f t="shared" si="9"/>
        <v>0</v>
      </c>
      <c r="X4" s="173">
        <f t="shared" si="9"/>
        <v>0</v>
      </c>
      <c r="Y4" s="173">
        <f t="shared" si="9"/>
        <v>0</v>
      </c>
      <c r="Z4" s="173">
        <f t="shared" si="9"/>
        <v>0</v>
      </c>
      <c r="AA4" s="173">
        <f t="shared" si="9"/>
        <v>0</v>
      </c>
      <c r="AB4" s="173">
        <f t="shared" si="9"/>
        <v>0</v>
      </c>
      <c r="AC4" s="173">
        <f t="shared" si="9"/>
        <v>0</v>
      </c>
      <c r="AD4" s="173">
        <f t="shared" si="9"/>
        <v>0</v>
      </c>
      <c r="AE4" s="173">
        <f t="shared" si="9"/>
        <v>0</v>
      </c>
      <c r="AF4" s="173">
        <f t="shared" si="9"/>
        <v>0</v>
      </c>
      <c r="AG4" s="173">
        <f t="shared" si="9"/>
        <v>0</v>
      </c>
      <c r="AH4" s="173">
        <f t="shared" si="9"/>
        <v>0</v>
      </c>
      <c r="AI4" s="173">
        <f t="shared" si="9"/>
        <v>0</v>
      </c>
      <c r="AJ4" s="173">
        <f t="shared" si="9"/>
        <v>0</v>
      </c>
      <c r="AK4" s="173">
        <f t="shared" si="9"/>
        <v>0</v>
      </c>
      <c r="AL4" s="173">
        <f t="shared" si="9"/>
        <v>0</v>
      </c>
      <c r="AM4" s="173">
        <f t="shared" si="9"/>
        <v>0</v>
      </c>
      <c r="AN4" s="173">
        <f t="shared" si="9"/>
        <v>0</v>
      </c>
      <c r="AO4" s="173">
        <f t="shared" si="9"/>
        <v>0</v>
      </c>
      <c r="AP4" s="173">
        <f t="shared" si="9"/>
        <v>0</v>
      </c>
      <c r="AQ4" s="173">
        <f t="shared" si="9"/>
        <v>0</v>
      </c>
      <c r="AR4" s="173">
        <f t="shared" si="9"/>
        <v>0</v>
      </c>
      <c r="AS4" s="173">
        <f t="shared" si="9"/>
        <v>0</v>
      </c>
      <c r="AT4" s="173">
        <f t="shared" si="9"/>
        <v>0</v>
      </c>
      <c r="AU4" s="173">
        <f t="shared" si="9"/>
        <v>0</v>
      </c>
      <c r="AV4" s="173">
        <f t="shared" si="9"/>
        <v>0</v>
      </c>
      <c r="AW4" s="173">
        <f t="shared" si="9"/>
        <v>0</v>
      </c>
      <c r="AX4" s="173">
        <f t="shared" si="9"/>
        <v>0</v>
      </c>
      <c r="AY4" s="173">
        <f t="shared" si="9"/>
        <v>0</v>
      </c>
      <c r="AZ4" s="173">
        <f t="shared" si="9"/>
        <v>0</v>
      </c>
      <c r="BA4" s="173">
        <f t="shared" si="9"/>
        <v>0</v>
      </c>
      <c r="BB4" s="173">
        <f t="shared" si="9"/>
        <v>0</v>
      </c>
      <c r="BC4" s="173">
        <f t="shared" si="9"/>
        <v>0</v>
      </c>
      <c r="BD4" s="173">
        <f t="shared" si="9"/>
        <v>0</v>
      </c>
      <c r="BE4" s="173">
        <f t="shared" si="9"/>
        <v>0</v>
      </c>
      <c r="BF4" s="173">
        <f t="shared" si="9"/>
        <v>0</v>
      </c>
      <c r="BG4" s="173">
        <f t="shared" si="9"/>
        <v>0</v>
      </c>
      <c r="BH4" s="173">
        <f t="shared" si="9"/>
        <v>0</v>
      </c>
      <c r="BI4" s="173">
        <f t="shared" si="9"/>
        <v>0</v>
      </c>
      <c r="BJ4" s="173">
        <f t="shared" si="9"/>
        <v>0</v>
      </c>
      <c r="BK4" s="173">
        <f t="shared" si="9"/>
        <v>0</v>
      </c>
      <c r="BL4" s="173">
        <f t="shared" si="9"/>
        <v>0</v>
      </c>
      <c r="BM4" s="173">
        <f t="shared" si="9"/>
        <v>0</v>
      </c>
      <c r="BN4" s="173">
        <f t="shared" si="9"/>
        <v>0</v>
      </c>
      <c r="BO4" s="173">
        <f t="shared" si="9"/>
        <v>0</v>
      </c>
      <c r="BP4" s="173">
        <f t="shared" si="9"/>
        <v>0</v>
      </c>
      <c r="BQ4" s="173">
        <f t="shared" si="9"/>
        <v>0</v>
      </c>
      <c r="BR4" s="173">
        <f t="shared" si="9"/>
        <v>0</v>
      </c>
      <c r="BS4" s="173">
        <f t="shared" si="9"/>
        <v>0</v>
      </c>
      <c r="BT4" s="173">
        <f t="shared" si="9"/>
        <v>0</v>
      </c>
      <c r="BU4" s="173">
        <f t="shared" si="9"/>
        <v>0</v>
      </c>
      <c r="BV4" s="173">
        <f t="shared" si="9"/>
        <v>0</v>
      </c>
      <c r="BW4" s="173">
        <f t="shared" si="9"/>
        <v>0</v>
      </c>
      <c r="BX4" s="173">
        <f t="shared" si="9"/>
        <v>0</v>
      </c>
      <c r="BY4" s="173">
        <f t="shared" si="9"/>
        <v>0</v>
      </c>
      <c r="BZ4" s="173">
        <f t="shared" si="9"/>
        <v>0</v>
      </c>
      <c r="CA4" s="173">
        <f t="shared" si="9"/>
        <v>0</v>
      </c>
      <c r="CB4" s="173">
        <f t="shared" si="9"/>
        <v>0</v>
      </c>
      <c r="CC4" s="173">
        <f t="shared" si="9"/>
        <v>0</v>
      </c>
      <c r="CD4" s="173">
        <f t="shared" si="9"/>
        <v>0</v>
      </c>
      <c r="CE4" s="173">
        <f t="shared" si="9"/>
        <v>0</v>
      </c>
      <c r="CF4" s="173">
        <f t="shared" si="9"/>
        <v>0</v>
      </c>
      <c r="CG4" s="173">
        <f t="shared" si="9"/>
        <v>0</v>
      </c>
      <c r="CH4" s="173">
        <f t="shared" si="9"/>
        <v>0</v>
      </c>
      <c r="CI4" s="173">
        <f t="shared" si="9"/>
        <v>0</v>
      </c>
      <c r="CJ4" s="173">
        <f t="shared" si="9"/>
        <v>0</v>
      </c>
      <c r="CK4" s="173">
        <f t="shared" si="9"/>
        <v>0</v>
      </c>
      <c r="CL4" s="173">
        <f t="shared" si="9"/>
        <v>0</v>
      </c>
      <c r="CM4" s="173">
        <f t="shared" si="9"/>
        <v>0</v>
      </c>
      <c r="CN4" s="173">
        <f t="shared" si="9"/>
        <v>0</v>
      </c>
      <c r="CO4" s="173">
        <f t="shared" si="9"/>
        <v>0</v>
      </c>
      <c r="CP4" s="173">
        <f t="shared" si="9"/>
        <v>0</v>
      </c>
      <c r="CQ4" s="173">
        <f t="shared" si="9"/>
        <v>0</v>
      </c>
      <c r="CR4" s="173">
        <f t="shared" si="9"/>
        <v>0</v>
      </c>
      <c r="CS4" s="173">
        <f t="shared" si="9"/>
        <v>0</v>
      </c>
      <c r="CT4" s="173">
        <f t="shared" si="9"/>
        <v>0</v>
      </c>
      <c r="CU4" s="173">
        <f t="shared" si="9"/>
        <v>0</v>
      </c>
      <c r="CV4" s="173">
        <f t="shared" si="9"/>
        <v>0</v>
      </c>
      <c r="CW4" s="173">
        <f t="shared" si="9"/>
        <v>0</v>
      </c>
      <c r="CX4" s="173">
        <f t="shared" si="9"/>
        <v>0</v>
      </c>
      <c r="CY4" s="173">
        <f t="shared" si="9"/>
        <v>0</v>
      </c>
      <c r="CZ4" s="173">
        <f t="shared" si="9"/>
        <v>0</v>
      </c>
      <c r="DA4" s="173">
        <f t="shared" si="9"/>
        <v>0</v>
      </c>
      <c r="DB4" s="173">
        <f t="shared" si="9"/>
        <v>0</v>
      </c>
      <c r="DC4" s="173">
        <f t="shared" si="9"/>
        <v>0</v>
      </c>
      <c r="DD4" s="173">
        <f t="shared" si="9"/>
        <v>0</v>
      </c>
      <c r="DE4" s="173">
        <f t="shared" si="9"/>
        <v>0</v>
      </c>
      <c r="DF4" s="173">
        <f t="shared" si="9"/>
        <v>0</v>
      </c>
      <c r="DG4" s="173">
        <f t="shared" si="9"/>
        <v>0</v>
      </c>
      <c r="DH4" s="173">
        <f t="shared" si="9"/>
        <v>0</v>
      </c>
      <c r="DI4" s="173">
        <f t="shared" si="9"/>
        <v>0</v>
      </c>
      <c r="DJ4" s="173">
        <f t="shared" si="9"/>
        <v>0</v>
      </c>
      <c r="DK4" s="173">
        <f t="shared" si="9"/>
        <v>0</v>
      </c>
      <c r="DL4" s="173">
        <f t="shared" si="9"/>
        <v>0</v>
      </c>
      <c r="DM4" s="173">
        <f t="shared" si="9"/>
        <v>0</v>
      </c>
      <c r="DN4" s="173">
        <f t="shared" si="9"/>
        <v>0</v>
      </c>
      <c r="DO4" s="173">
        <f t="shared" si="9"/>
        <v>0</v>
      </c>
      <c r="DP4" s="173">
        <f t="shared" si="9"/>
        <v>0</v>
      </c>
      <c r="DQ4" s="173">
        <f t="shared" si="9"/>
        <v>0</v>
      </c>
      <c r="DR4" s="173">
        <f t="shared" si="9"/>
        <v>0</v>
      </c>
      <c r="DS4" s="173">
        <f t="shared" si="9"/>
        <v>0</v>
      </c>
      <c r="DT4" s="173">
        <f t="shared" si="9"/>
        <v>0</v>
      </c>
      <c r="DU4" s="173">
        <f t="shared" si="9"/>
        <v>0</v>
      </c>
      <c r="DV4" s="173">
        <f t="shared" si="9"/>
        <v>0</v>
      </c>
      <c r="DW4" s="173">
        <v>0.0</v>
      </c>
      <c r="DX4" s="175" t="str">
        <f t="shared" ref="DX4:GD4" si="10">IF(AND(DX$1&gt;=$E4,DX$1&lt;=$F4),$B4,0)</f>
        <v/>
      </c>
      <c r="DY4" s="175" t="str">
        <f t="shared" si="10"/>
        <v/>
      </c>
      <c r="DZ4" s="175" t="str">
        <f t="shared" si="10"/>
        <v/>
      </c>
      <c r="EA4" s="175" t="str">
        <f t="shared" si="10"/>
        <v/>
      </c>
      <c r="EB4" s="175" t="str">
        <f t="shared" si="10"/>
        <v/>
      </c>
      <c r="EC4" s="175" t="str">
        <f t="shared" si="10"/>
        <v/>
      </c>
      <c r="ED4" s="175" t="str">
        <f t="shared" si="10"/>
        <v/>
      </c>
      <c r="EE4" s="175" t="str">
        <f t="shared" si="10"/>
        <v/>
      </c>
      <c r="EF4" s="175" t="str">
        <f t="shared" si="10"/>
        <v/>
      </c>
      <c r="EG4" s="175" t="str">
        <f t="shared" si="10"/>
        <v/>
      </c>
      <c r="EH4" s="175" t="str">
        <f t="shared" si="10"/>
        <v/>
      </c>
      <c r="EI4" s="175" t="str">
        <f t="shared" si="10"/>
        <v/>
      </c>
      <c r="EJ4" s="175" t="str">
        <f t="shared" si="10"/>
        <v/>
      </c>
      <c r="EK4" s="175" t="str">
        <f t="shared" si="10"/>
        <v/>
      </c>
      <c r="EL4" s="175" t="str">
        <f t="shared" si="10"/>
        <v/>
      </c>
      <c r="EM4" s="175" t="str">
        <f t="shared" si="10"/>
        <v/>
      </c>
      <c r="EN4" s="175" t="str">
        <f t="shared" si="10"/>
        <v/>
      </c>
      <c r="EO4" s="175" t="str">
        <f t="shared" si="10"/>
        <v/>
      </c>
      <c r="EP4" s="175" t="str">
        <f t="shared" si="10"/>
        <v/>
      </c>
      <c r="EQ4" s="175" t="str">
        <f t="shared" si="10"/>
        <v/>
      </c>
      <c r="ER4" s="175" t="str">
        <f t="shared" si="10"/>
        <v/>
      </c>
      <c r="ES4" s="175" t="str">
        <f t="shared" si="10"/>
        <v/>
      </c>
      <c r="ET4" s="175" t="str">
        <f t="shared" si="10"/>
        <v/>
      </c>
      <c r="EU4" s="175" t="str">
        <f t="shared" si="10"/>
        <v/>
      </c>
      <c r="EV4" s="175" t="str">
        <f t="shared" si="10"/>
        <v/>
      </c>
      <c r="EW4" s="175" t="str">
        <f t="shared" si="10"/>
        <v/>
      </c>
      <c r="EX4" s="175" t="str">
        <f t="shared" si="10"/>
        <v/>
      </c>
      <c r="EY4" s="175" t="str">
        <f t="shared" si="10"/>
        <v/>
      </c>
      <c r="EZ4" s="175" t="str">
        <f t="shared" si="10"/>
        <v/>
      </c>
      <c r="FA4" s="175" t="str">
        <f t="shared" si="10"/>
        <v/>
      </c>
      <c r="FB4" s="175" t="str">
        <f t="shared" si="10"/>
        <v/>
      </c>
      <c r="FC4" s="175" t="str">
        <f t="shared" si="10"/>
        <v/>
      </c>
      <c r="FD4" s="175" t="str">
        <f t="shared" si="10"/>
        <v/>
      </c>
      <c r="FE4" s="175" t="str">
        <f t="shared" si="10"/>
        <v/>
      </c>
      <c r="FF4" s="175" t="str">
        <f t="shared" si="10"/>
        <v/>
      </c>
      <c r="FG4" s="175" t="str">
        <f t="shared" si="10"/>
        <v/>
      </c>
      <c r="FH4" s="175" t="str">
        <f t="shared" si="10"/>
        <v/>
      </c>
      <c r="FI4" s="175" t="str">
        <f t="shared" si="10"/>
        <v/>
      </c>
      <c r="FJ4" s="175" t="str">
        <f t="shared" si="10"/>
        <v/>
      </c>
      <c r="FK4" s="175" t="str">
        <f t="shared" si="10"/>
        <v/>
      </c>
      <c r="FL4" s="175" t="str">
        <f t="shared" si="10"/>
        <v/>
      </c>
      <c r="FM4" s="175" t="str">
        <f t="shared" si="10"/>
        <v/>
      </c>
      <c r="FN4" s="175" t="str">
        <f t="shared" si="10"/>
        <v/>
      </c>
      <c r="FO4" s="175" t="str">
        <f t="shared" si="10"/>
        <v/>
      </c>
      <c r="FP4" s="175" t="str">
        <f t="shared" si="10"/>
        <v/>
      </c>
      <c r="FQ4" s="175" t="str">
        <f t="shared" si="10"/>
        <v/>
      </c>
      <c r="FR4" s="175" t="str">
        <f t="shared" si="10"/>
        <v/>
      </c>
      <c r="FS4" s="175" t="str">
        <f t="shared" si="10"/>
        <v/>
      </c>
      <c r="FT4" s="175" t="str">
        <f t="shared" si="10"/>
        <v/>
      </c>
      <c r="FU4" s="175" t="str">
        <f t="shared" si="10"/>
        <v/>
      </c>
      <c r="FV4" s="175" t="str">
        <f t="shared" si="10"/>
        <v/>
      </c>
      <c r="FW4" s="175" t="str">
        <f t="shared" si="10"/>
        <v/>
      </c>
      <c r="FX4" s="175" t="str">
        <f t="shared" si="10"/>
        <v/>
      </c>
      <c r="FY4" s="175" t="str">
        <f t="shared" si="10"/>
        <v/>
      </c>
      <c r="FZ4" s="175" t="str">
        <f t="shared" si="10"/>
        <v/>
      </c>
      <c r="GA4" s="175" t="str">
        <f t="shared" si="10"/>
        <v/>
      </c>
      <c r="GB4" s="175" t="str">
        <f t="shared" si="10"/>
        <v/>
      </c>
      <c r="GC4" s="175" t="str">
        <f t="shared" si="10"/>
        <v/>
      </c>
      <c r="GD4" s="175" t="str">
        <f t="shared" si="10"/>
        <v/>
      </c>
      <c r="GE4" s="173">
        <v>0.0</v>
      </c>
      <c r="GF4" s="173">
        <f t="shared" ref="GF4:IV4" si="11">IF(AND(GF$1&gt;=$E4,GF$1&lt;=$F4),$B4,0)</f>
        <v>0</v>
      </c>
      <c r="GG4" s="173">
        <f t="shared" si="11"/>
        <v>0</v>
      </c>
      <c r="GH4" s="173">
        <f t="shared" si="11"/>
        <v>0</v>
      </c>
      <c r="GI4" s="173">
        <f t="shared" si="11"/>
        <v>0</v>
      </c>
      <c r="GJ4" s="173">
        <f t="shared" si="11"/>
        <v>0</v>
      </c>
      <c r="GK4" s="173">
        <f t="shared" si="11"/>
        <v>0</v>
      </c>
      <c r="GL4" s="173">
        <f t="shared" si="11"/>
        <v>0</v>
      </c>
      <c r="GM4" s="173">
        <f t="shared" si="11"/>
        <v>0</v>
      </c>
      <c r="GN4" s="173">
        <f t="shared" si="11"/>
        <v>0</v>
      </c>
      <c r="GO4" s="173">
        <f t="shared" si="11"/>
        <v>0</v>
      </c>
      <c r="GP4" s="173">
        <f t="shared" si="11"/>
        <v>0</v>
      </c>
      <c r="GQ4" s="173">
        <f t="shared" si="11"/>
        <v>0</v>
      </c>
      <c r="GR4" s="173">
        <f t="shared" si="11"/>
        <v>0</v>
      </c>
      <c r="GS4" s="173">
        <f t="shared" si="11"/>
        <v>0</v>
      </c>
      <c r="GT4" s="173">
        <f t="shared" si="11"/>
        <v>0</v>
      </c>
      <c r="GU4" s="173">
        <f t="shared" si="11"/>
        <v>0</v>
      </c>
      <c r="GV4" s="173">
        <f t="shared" si="11"/>
        <v>0</v>
      </c>
      <c r="GW4" s="173">
        <f t="shared" si="11"/>
        <v>0</v>
      </c>
      <c r="GX4" s="173">
        <f t="shared" si="11"/>
        <v>0</v>
      </c>
      <c r="GY4" s="173">
        <f t="shared" si="11"/>
        <v>0</v>
      </c>
      <c r="GZ4" s="173">
        <f t="shared" si="11"/>
        <v>0</v>
      </c>
      <c r="HA4" s="173">
        <f t="shared" si="11"/>
        <v>0</v>
      </c>
      <c r="HB4" s="173">
        <f t="shared" si="11"/>
        <v>0</v>
      </c>
      <c r="HC4" s="173">
        <f t="shared" si="11"/>
        <v>0</v>
      </c>
      <c r="HD4" s="173">
        <f t="shared" si="11"/>
        <v>0</v>
      </c>
      <c r="HE4" s="173">
        <f t="shared" si="11"/>
        <v>0</v>
      </c>
      <c r="HF4" s="173">
        <f t="shared" si="11"/>
        <v>0</v>
      </c>
      <c r="HG4" s="173">
        <f t="shared" si="11"/>
        <v>0</v>
      </c>
      <c r="HH4" s="173">
        <f t="shared" si="11"/>
        <v>0</v>
      </c>
      <c r="HI4" s="173">
        <f t="shared" si="11"/>
        <v>0</v>
      </c>
      <c r="HJ4" s="173">
        <f t="shared" si="11"/>
        <v>0</v>
      </c>
      <c r="HK4" s="173">
        <f t="shared" si="11"/>
        <v>0</v>
      </c>
      <c r="HL4" s="173">
        <f t="shared" si="11"/>
        <v>0</v>
      </c>
      <c r="HM4" s="173">
        <f t="shared" si="11"/>
        <v>0</v>
      </c>
      <c r="HN4" s="173">
        <f t="shared" si="11"/>
        <v>0</v>
      </c>
      <c r="HO4" s="173">
        <f t="shared" si="11"/>
        <v>0</v>
      </c>
      <c r="HP4" s="173">
        <f t="shared" si="11"/>
        <v>0</v>
      </c>
      <c r="HQ4" s="173">
        <f t="shared" si="11"/>
        <v>0</v>
      </c>
      <c r="HR4" s="173">
        <f t="shared" si="11"/>
        <v>0</v>
      </c>
      <c r="HS4" s="173">
        <f t="shared" si="11"/>
        <v>0</v>
      </c>
      <c r="HT4" s="173">
        <f t="shared" si="11"/>
        <v>0</v>
      </c>
      <c r="HU4" s="173">
        <f t="shared" si="11"/>
        <v>0</v>
      </c>
      <c r="HV4" s="173">
        <f t="shared" si="11"/>
        <v>0</v>
      </c>
      <c r="HW4" s="173">
        <f t="shared" si="11"/>
        <v>0</v>
      </c>
      <c r="HX4" s="173">
        <f t="shared" si="11"/>
        <v>0</v>
      </c>
      <c r="HY4" s="173">
        <f t="shared" si="11"/>
        <v>0</v>
      </c>
      <c r="HZ4" s="173">
        <f t="shared" si="11"/>
        <v>0</v>
      </c>
      <c r="IA4" s="173">
        <f t="shared" si="11"/>
        <v>0</v>
      </c>
      <c r="IB4" s="173">
        <f t="shared" si="11"/>
        <v>0</v>
      </c>
      <c r="IC4" s="173">
        <f t="shared" si="11"/>
        <v>0</v>
      </c>
      <c r="ID4" s="173">
        <f t="shared" si="11"/>
        <v>0</v>
      </c>
      <c r="IE4" s="173">
        <f t="shared" si="11"/>
        <v>0</v>
      </c>
      <c r="IF4" s="173">
        <f t="shared" si="11"/>
        <v>0</v>
      </c>
      <c r="IG4" s="173">
        <f t="shared" si="11"/>
        <v>0</v>
      </c>
      <c r="IH4" s="173">
        <f t="shared" si="11"/>
        <v>0</v>
      </c>
      <c r="II4" s="173">
        <f t="shared" si="11"/>
        <v>0</v>
      </c>
      <c r="IJ4" s="173">
        <f t="shared" si="11"/>
        <v>0</v>
      </c>
      <c r="IK4" s="173">
        <f t="shared" si="11"/>
        <v>0</v>
      </c>
      <c r="IL4" s="173">
        <f t="shared" si="11"/>
        <v>0</v>
      </c>
      <c r="IM4" s="173">
        <f t="shared" si="11"/>
        <v>0</v>
      </c>
      <c r="IN4" s="173">
        <f t="shared" si="11"/>
        <v>0</v>
      </c>
      <c r="IO4" s="173">
        <f t="shared" si="11"/>
        <v>0</v>
      </c>
      <c r="IP4" s="173">
        <f t="shared" si="11"/>
        <v>0</v>
      </c>
      <c r="IQ4" s="173">
        <f t="shared" si="11"/>
        <v>0</v>
      </c>
      <c r="IR4" s="173">
        <f t="shared" si="11"/>
        <v>0</v>
      </c>
      <c r="IS4" s="173">
        <f t="shared" si="11"/>
        <v>0</v>
      </c>
      <c r="IT4" s="173">
        <f t="shared" si="11"/>
        <v>0</v>
      </c>
      <c r="IU4" s="173">
        <f t="shared" si="11"/>
        <v>0</v>
      </c>
      <c r="IV4" s="173">
        <f t="shared" si="11"/>
        <v>0</v>
      </c>
    </row>
    <row r="5" ht="15.75" customHeight="1">
      <c r="A5" s="173" t="s">
        <v>779</v>
      </c>
      <c r="B5" s="174" t="str">
        <f>charts!E7</f>
        <v/>
      </c>
      <c r="C5" s="173">
        <v>1.0</v>
      </c>
      <c r="D5" s="173">
        <f t="shared" si="3"/>
        <v>0.1666666667</v>
      </c>
      <c r="E5" s="173">
        <f t="shared" si="8"/>
        <v>180</v>
      </c>
      <c r="F5" s="173">
        <f t="shared" si="4"/>
        <v>240</v>
      </c>
      <c r="G5" s="173">
        <f t="shared" ref="G5:GD5" si="12">IF(AND(G$1&gt;=$E5,G$1&lt;=$F5),$B5,0)</f>
        <v>0</v>
      </c>
      <c r="H5" s="173">
        <f t="shared" si="12"/>
        <v>0</v>
      </c>
      <c r="I5" s="173">
        <f t="shared" si="12"/>
        <v>0</v>
      </c>
      <c r="J5" s="173">
        <f t="shared" si="12"/>
        <v>0</v>
      </c>
      <c r="K5" s="173">
        <f t="shared" si="12"/>
        <v>0</v>
      </c>
      <c r="L5" s="173">
        <f t="shared" si="12"/>
        <v>0</v>
      </c>
      <c r="M5" s="173">
        <f t="shared" si="12"/>
        <v>0</v>
      </c>
      <c r="N5" s="173">
        <f t="shared" si="12"/>
        <v>0</v>
      </c>
      <c r="O5" s="173">
        <f t="shared" si="12"/>
        <v>0</v>
      </c>
      <c r="P5" s="173">
        <f t="shared" si="12"/>
        <v>0</v>
      </c>
      <c r="Q5" s="173">
        <f t="shared" si="12"/>
        <v>0</v>
      </c>
      <c r="R5" s="173">
        <f t="shared" si="12"/>
        <v>0</v>
      </c>
      <c r="S5" s="173">
        <f t="shared" si="12"/>
        <v>0</v>
      </c>
      <c r="T5" s="173">
        <f t="shared" si="12"/>
        <v>0</v>
      </c>
      <c r="U5" s="173">
        <f t="shared" si="12"/>
        <v>0</v>
      </c>
      <c r="V5" s="173">
        <f t="shared" si="12"/>
        <v>0</v>
      </c>
      <c r="W5" s="173">
        <f t="shared" si="12"/>
        <v>0</v>
      </c>
      <c r="X5" s="173">
        <f t="shared" si="12"/>
        <v>0</v>
      </c>
      <c r="Y5" s="173">
        <f t="shared" si="12"/>
        <v>0</v>
      </c>
      <c r="Z5" s="173">
        <f t="shared" si="12"/>
        <v>0</v>
      </c>
      <c r="AA5" s="173">
        <f t="shared" si="12"/>
        <v>0</v>
      </c>
      <c r="AB5" s="173">
        <f t="shared" si="12"/>
        <v>0</v>
      </c>
      <c r="AC5" s="173">
        <f t="shared" si="12"/>
        <v>0</v>
      </c>
      <c r="AD5" s="173">
        <f t="shared" si="12"/>
        <v>0</v>
      </c>
      <c r="AE5" s="173">
        <f t="shared" si="12"/>
        <v>0</v>
      </c>
      <c r="AF5" s="173">
        <f t="shared" si="12"/>
        <v>0</v>
      </c>
      <c r="AG5" s="173">
        <f t="shared" si="12"/>
        <v>0</v>
      </c>
      <c r="AH5" s="173">
        <f t="shared" si="12"/>
        <v>0</v>
      </c>
      <c r="AI5" s="173">
        <f t="shared" si="12"/>
        <v>0</v>
      </c>
      <c r="AJ5" s="173">
        <f t="shared" si="12"/>
        <v>0</v>
      </c>
      <c r="AK5" s="173">
        <f t="shared" si="12"/>
        <v>0</v>
      </c>
      <c r="AL5" s="173">
        <f t="shared" si="12"/>
        <v>0</v>
      </c>
      <c r="AM5" s="173">
        <f t="shared" si="12"/>
        <v>0</v>
      </c>
      <c r="AN5" s="173">
        <f t="shared" si="12"/>
        <v>0</v>
      </c>
      <c r="AO5" s="173">
        <f t="shared" si="12"/>
        <v>0</v>
      </c>
      <c r="AP5" s="173">
        <f t="shared" si="12"/>
        <v>0</v>
      </c>
      <c r="AQ5" s="173">
        <f t="shared" si="12"/>
        <v>0</v>
      </c>
      <c r="AR5" s="173">
        <f t="shared" si="12"/>
        <v>0</v>
      </c>
      <c r="AS5" s="173">
        <f t="shared" si="12"/>
        <v>0</v>
      </c>
      <c r="AT5" s="173">
        <f t="shared" si="12"/>
        <v>0</v>
      </c>
      <c r="AU5" s="173">
        <f t="shared" si="12"/>
        <v>0</v>
      </c>
      <c r="AV5" s="173">
        <f t="shared" si="12"/>
        <v>0</v>
      </c>
      <c r="AW5" s="173">
        <f t="shared" si="12"/>
        <v>0</v>
      </c>
      <c r="AX5" s="173">
        <f t="shared" si="12"/>
        <v>0</v>
      </c>
      <c r="AY5" s="173">
        <f t="shared" si="12"/>
        <v>0</v>
      </c>
      <c r="AZ5" s="173">
        <f t="shared" si="12"/>
        <v>0</v>
      </c>
      <c r="BA5" s="173">
        <f t="shared" si="12"/>
        <v>0</v>
      </c>
      <c r="BB5" s="173">
        <f t="shared" si="12"/>
        <v>0</v>
      </c>
      <c r="BC5" s="173">
        <f t="shared" si="12"/>
        <v>0</v>
      </c>
      <c r="BD5" s="173">
        <f t="shared" si="12"/>
        <v>0</v>
      </c>
      <c r="BE5" s="173">
        <f t="shared" si="12"/>
        <v>0</v>
      </c>
      <c r="BF5" s="173">
        <f t="shared" si="12"/>
        <v>0</v>
      </c>
      <c r="BG5" s="173">
        <f t="shared" si="12"/>
        <v>0</v>
      </c>
      <c r="BH5" s="173">
        <f t="shared" si="12"/>
        <v>0</v>
      </c>
      <c r="BI5" s="173">
        <f t="shared" si="12"/>
        <v>0</v>
      </c>
      <c r="BJ5" s="173">
        <f t="shared" si="12"/>
        <v>0</v>
      </c>
      <c r="BK5" s="173">
        <f t="shared" si="12"/>
        <v>0</v>
      </c>
      <c r="BL5" s="173">
        <f t="shared" si="12"/>
        <v>0</v>
      </c>
      <c r="BM5" s="173">
        <f t="shared" si="12"/>
        <v>0</v>
      </c>
      <c r="BN5" s="173">
        <f t="shared" si="12"/>
        <v>0</v>
      </c>
      <c r="BO5" s="173">
        <f t="shared" si="12"/>
        <v>0</v>
      </c>
      <c r="BP5" s="173">
        <f t="shared" si="12"/>
        <v>0</v>
      </c>
      <c r="BQ5" s="173">
        <f t="shared" si="12"/>
        <v>0</v>
      </c>
      <c r="BR5" s="173">
        <f t="shared" si="12"/>
        <v>0</v>
      </c>
      <c r="BS5" s="173">
        <f t="shared" si="12"/>
        <v>0</v>
      </c>
      <c r="BT5" s="173">
        <f t="shared" si="12"/>
        <v>0</v>
      </c>
      <c r="BU5" s="173">
        <f t="shared" si="12"/>
        <v>0</v>
      </c>
      <c r="BV5" s="173">
        <f t="shared" si="12"/>
        <v>0</v>
      </c>
      <c r="BW5" s="173">
        <f t="shared" si="12"/>
        <v>0</v>
      </c>
      <c r="BX5" s="173">
        <f t="shared" si="12"/>
        <v>0</v>
      </c>
      <c r="BY5" s="173">
        <f t="shared" si="12"/>
        <v>0</v>
      </c>
      <c r="BZ5" s="173">
        <f t="shared" si="12"/>
        <v>0</v>
      </c>
      <c r="CA5" s="173">
        <f t="shared" si="12"/>
        <v>0</v>
      </c>
      <c r="CB5" s="173">
        <f t="shared" si="12"/>
        <v>0</v>
      </c>
      <c r="CC5" s="173">
        <f t="shared" si="12"/>
        <v>0</v>
      </c>
      <c r="CD5" s="173">
        <f t="shared" si="12"/>
        <v>0</v>
      </c>
      <c r="CE5" s="173">
        <f t="shared" si="12"/>
        <v>0</v>
      </c>
      <c r="CF5" s="173">
        <f t="shared" si="12"/>
        <v>0</v>
      </c>
      <c r="CG5" s="173">
        <f t="shared" si="12"/>
        <v>0</v>
      </c>
      <c r="CH5" s="173">
        <f t="shared" si="12"/>
        <v>0</v>
      </c>
      <c r="CI5" s="173">
        <f t="shared" si="12"/>
        <v>0</v>
      </c>
      <c r="CJ5" s="173">
        <f t="shared" si="12"/>
        <v>0</v>
      </c>
      <c r="CK5" s="173">
        <f t="shared" si="12"/>
        <v>0</v>
      </c>
      <c r="CL5" s="173">
        <f t="shared" si="12"/>
        <v>0</v>
      </c>
      <c r="CM5" s="173">
        <f t="shared" si="12"/>
        <v>0</v>
      </c>
      <c r="CN5" s="173">
        <f t="shared" si="12"/>
        <v>0</v>
      </c>
      <c r="CO5" s="173">
        <f t="shared" si="12"/>
        <v>0</v>
      </c>
      <c r="CP5" s="173">
        <f t="shared" si="12"/>
        <v>0</v>
      </c>
      <c r="CQ5" s="173">
        <f t="shared" si="12"/>
        <v>0</v>
      </c>
      <c r="CR5" s="173">
        <f t="shared" si="12"/>
        <v>0</v>
      </c>
      <c r="CS5" s="173">
        <f t="shared" si="12"/>
        <v>0</v>
      </c>
      <c r="CT5" s="173">
        <f t="shared" si="12"/>
        <v>0</v>
      </c>
      <c r="CU5" s="173">
        <f t="shared" si="12"/>
        <v>0</v>
      </c>
      <c r="CV5" s="173">
        <f t="shared" si="12"/>
        <v>0</v>
      </c>
      <c r="CW5" s="173">
        <f t="shared" si="12"/>
        <v>0</v>
      </c>
      <c r="CX5" s="173">
        <f t="shared" si="12"/>
        <v>0</v>
      </c>
      <c r="CY5" s="173">
        <f t="shared" si="12"/>
        <v>0</v>
      </c>
      <c r="CZ5" s="173">
        <f t="shared" si="12"/>
        <v>0</v>
      </c>
      <c r="DA5" s="173">
        <f t="shared" si="12"/>
        <v>0</v>
      </c>
      <c r="DB5" s="173">
        <f t="shared" si="12"/>
        <v>0</v>
      </c>
      <c r="DC5" s="173">
        <f t="shared" si="12"/>
        <v>0</v>
      </c>
      <c r="DD5" s="173">
        <f t="shared" si="12"/>
        <v>0</v>
      </c>
      <c r="DE5" s="173">
        <f t="shared" si="12"/>
        <v>0</v>
      </c>
      <c r="DF5" s="173">
        <f t="shared" si="12"/>
        <v>0</v>
      </c>
      <c r="DG5" s="173">
        <f t="shared" si="12"/>
        <v>0</v>
      </c>
      <c r="DH5" s="173">
        <f t="shared" si="12"/>
        <v>0</v>
      </c>
      <c r="DI5" s="173">
        <f t="shared" si="12"/>
        <v>0</v>
      </c>
      <c r="DJ5" s="173">
        <f t="shared" si="12"/>
        <v>0</v>
      </c>
      <c r="DK5" s="173">
        <f t="shared" si="12"/>
        <v>0</v>
      </c>
      <c r="DL5" s="173">
        <f t="shared" si="12"/>
        <v>0</v>
      </c>
      <c r="DM5" s="173">
        <f t="shared" si="12"/>
        <v>0</v>
      </c>
      <c r="DN5" s="173">
        <f t="shared" si="12"/>
        <v>0</v>
      </c>
      <c r="DO5" s="173">
        <f t="shared" si="12"/>
        <v>0</v>
      </c>
      <c r="DP5" s="173">
        <f t="shared" si="12"/>
        <v>0</v>
      </c>
      <c r="DQ5" s="173">
        <f t="shared" si="12"/>
        <v>0</v>
      </c>
      <c r="DR5" s="173">
        <f t="shared" si="12"/>
        <v>0</v>
      </c>
      <c r="DS5" s="173">
        <f t="shared" si="12"/>
        <v>0</v>
      </c>
      <c r="DT5" s="173">
        <f t="shared" si="12"/>
        <v>0</v>
      </c>
      <c r="DU5" s="173">
        <f t="shared" si="12"/>
        <v>0</v>
      </c>
      <c r="DV5" s="173">
        <f t="shared" si="12"/>
        <v>0</v>
      </c>
      <c r="DW5" s="173">
        <f t="shared" si="12"/>
        <v>0</v>
      </c>
      <c r="DX5" s="173">
        <f t="shared" si="12"/>
        <v>0</v>
      </c>
      <c r="DY5" s="173">
        <f t="shared" si="12"/>
        <v>0</v>
      </c>
      <c r="DZ5" s="173">
        <f t="shared" si="12"/>
        <v>0</v>
      </c>
      <c r="EA5" s="173">
        <f t="shared" si="12"/>
        <v>0</v>
      </c>
      <c r="EB5" s="173">
        <f t="shared" si="12"/>
        <v>0</v>
      </c>
      <c r="EC5" s="173">
        <f t="shared" si="12"/>
        <v>0</v>
      </c>
      <c r="ED5" s="173">
        <f t="shared" si="12"/>
        <v>0</v>
      </c>
      <c r="EE5" s="173">
        <f t="shared" si="12"/>
        <v>0</v>
      </c>
      <c r="EF5" s="173">
        <f t="shared" si="12"/>
        <v>0</v>
      </c>
      <c r="EG5" s="173">
        <f t="shared" si="12"/>
        <v>0</v>
      </c>
      <c r="EH5" s="173">
        <f t="shared" si="12"/>
        <v>0</v>
      </c>
      <c r="EI5" s="173">
        <f t="shared" si="12"/>
        <v>0</v>
      </c>
      <c r="EJ5" s="173">
        <f t="shared" si="12"/>
        <v>0</v>
      </c>
      <c r="EK5" s="173">
        <f t="shared" si="12"/>
        <v>0</v>
      </c>
      <c r="EL5" s="173">
        <f t="shared" si="12"/>
        <v>0</v>
      </c>
      <c r="EM5" s="173">
        <f t="shared" si="12"/>
        <v>0</v>
      </c>
      <c r="EN5" s="173">
        <f t="shared" si="12"/>
        <v>0</v>
      </c>
      <c r="EO5" s="173">
        <f t="shared" si="12"/>
        <v>0</v>
      </c>
      <c r="EP5" s="173">
        <f t="shared" si="12"/>
        <v>0</v>
      </c>
      <c r="EQ5" s="173">
        <f t="shared" si="12"/>
        <v>0</v>
      </c>
      <c r="ER5" s="173">
        <f t="shared" si="12"/>
        <v>0</v>
      </c>
      <c r="ES5" s="173">
        <f t="shared" si="12"/>
        <v>0</v>
      </c>
      <c r="ET5" s="173">
        <f t="shared" si="12"/>
        <v>0</v>
      </c>
      <c r="EU5" s="173">
        <f t="shared" si="12"/>
        <v>0</v>
      </c>
      <c r="EV5" s="173">
        <f t="shared" si="12"/>
        <v>0</v>
      </c>
      <c r="EW5" s="173">
        <f t="shared" si="12"/>
        <v>0</v>
      </c>
      <c r="EX5" s="173">
        <f t="shared" si="12"/>
        <v>0</v>
      </c>
      <c r="EY5" s="173">
        <f t="shared" si="12"/>
        <v>0</v>
      </c>
      <c r="EZ5" s="173">
        <f t="shared" si="12"/>
        <v>0</v>
      </c>
      <c r="FA5" s="173">
        <f t="shared" si="12"/>
        <v>0</v>
      </c>
      <c r="FB5" s="173">
        <f t="shared" si="12"/>
        <v>0</v>
      </c>
      <c r="FC5" s="173">
        <f t="shared" si="12"/>
        <v>0</v>
      </c>
      <c r="FD5" s="173">
        <f t="shared" si="12"/>
        <v>0</v>
      </c>
      <c r="FE5" s="173">
        <f t="shared" si="12"/>
        <v>0</v>
      </c>
      <c r="FF5" s="173">
        <f t="shared" si="12"/>
        <v>0</v>
      </c>
      <c r="FG5" s="173">
        <f t="shared" si="12"/>
        <v>0</v>
      </c>
      <c r="FH5" s="173">
        <f t="shared" si="12"/>
        <v>0</v>
      </c>
      <c r="FI5" s="173">
        <f t="shared" si="12"/>
        <v>0</v>
      </c>
      <c r="FJ5" s="173">
        <f t="shared" si="12"/>
        <v>0</v>
      </c>
      <c r="FK5" s="173">
        <f t="shared" si="12"/>
        <v>0</v>
      </c>
      <c r="FL5" s="173">
        <f t="shared" si="12"/>
        <v>0</v>
      </c>
      <c r="FM5" s="173">
        <f t="shared" si="12"/>
        <v>0</v>
      </c>
      <c r="FN5" s="173">
        <f t="shared" si="12"/>
        <v>0</v>
      </c>
      <c r="FO5" s="173">
        <f t="shared" si="12"/>
        <v>0</v>
      </c>
      <c r="FP5" s="173">
        <f t="shared" si="12"/>
        <v>0</v>
      </c>
      <c r="FQ5" s="173">
        <f t="shared" si="12"/>
        <v>0</v>
      </c>
      <c r="FR5" s="173">
        <f t="shared" si="12"/>
        <v>0</v>
      </c>
      <c r="FS5" s="173">
        <f t="shared" si="12"/>
        <v>0</v>
      </c>
      <c r="FT5" s="173">
        <f t="shared" si="12"/>
        <v>0</v>
      </c>
      <c r="FU5" s="173">
        <f t="shared" si="12"/>
        <v>0</v>
      </c>
      <c r="FV5" s="173">
        <f t="shared" si="12"/>
        <v>0</v>
      </c>
      <c r="FW5" s="173">
        <f t="shared" si="12"/>
        <v>0</v>
      </c>
      <c r="FX5" s="173">
        <f t="shared" si="12"/>
        <v>0</v>
      </c>
      <c r="FY5" s="173">
        <f t="shared" si="12"/>
        <v>0</v>
      </c>
      <c r="FZ5" s="173">
        <f t="shared" si="12"/>
        <v>0</v>
      </c>
      <c r="GA5" s="173">
        <f t="shared" si="12"/>
        <v>0</v>
      </c>
      <c r="GB5" s="173">
        <f t="shared" si="12"/>
        <v>0</v>
      </c>
      <c r="GC5" s="173">
        <f t="shared" si="12"/>
        <v>0</v>
      </c>
      <c r="GD5" s="173">
        <f t="shared" si="12"/>
        <v>0</v>
      </c>
      <c r="GE5" s="173">
        <v>0.0</v>
      </c>
      <c r="GF5" s="175" t="str">
        <f t="shared" ref="GF5:IL5" si="13">IF(AND(GF$1&gt;=$E5,GF$1&lt;=$F5),$B5,0)</f>
        <v/>
      </c>
      <c r="GG5" s="175" t="str">
        <f t="shared" si="13"/>
        <v/>
      </c>
      <c r="GH5" s="175" t="str">
        <f t="shared" si="13"/>
        <v/>
      </c>
      <c r="GI5" s="175" t="str">
        <f t="shared" si="13"/>
        <v/>
      </c>
      <c r="GJ5" s="175" t="str">
        <f t="shared" si="13"/>
        <v/>
      </c>
      <c r="GK5" s="175" t="str">
        <f t="shared" si="13"/>
        <v/>
      </c>
      <c r="GL5" s="175" t="str">
        <f t="shared" si="13"/>
        <v/>
      </c>
      <c r="GM5" s="175" t="str">
        <f t="shared" si="13"/>
        <v/>
      </c>
      <c r="GN5" s="175" t="str">
        <f t="shared" si="13"/>
        <v/>
      </c>
      <c r="GO5" s="175" t="str">
        <f t="shared" si="13"/>
        <v/>
      </c>
      <c r="GP5" s="175" t="str">
        <f t="shared" si="13"/>
        <v/>
      </c>
      <c r="GQ5" s="175" t="str">
        <f t="shared" si="13"/>
        <v/>
      </c>
      <c r="GR5" s="175" t="str">
        <f t="shared" si="13"/>
        <v/>
      </c>
      <c r="GS5" s="175" t="str">
        <f t="shared" si="13"/>
        <v/>
      </c>
      <c r="GT5" s="175" t="str">
        <f t="shared" si="13"/>
        <v/>
      </c>
      <c r="GU5" s="175" t="str">
        <f t="shared" si="13"/>
        <v/>
      </c>
      <c r="GV5" s="175" t="str">
        <f t="shared" si="13"/>
        <v/>
      </c>
      <c r="GW5" s="175" t="str">
        <f t="shared" si="13"/>
        <v/>
      </c>
      <c r="GX5" s="175" t="str">
        <f t="shared" si="13"/>
        <v/>
      </c>
      <c r="GY5" s="175" t="str">
        <f t="shared" si="13"/>
        <v/>
      </c>
      <c r="GZ5" s="175" t="str">
        <f t="shared" si="13"/>
        <v/>
      </c>
      <c r="HA5" s="175" t="str">
        <f t="shared" si="13"/>
        <v/>
      </c>
      <c r="HB5" s="175" t="str">
        <f t="shared" si="13"/>
        <v/>
      </c>
      <c r="HC5" s="175" t="str">
        <f t="shared" si="13"/>
        <v/>
      </c>
      <c r="HD5" s="175" t="str">
        <f t="shared" si="13"/>
        <v/>
      </c>
      <c r="HE5" s="175" t="str">
        <f t="shared" si="13"/>
        <v/>
      </c>
      <c r="HF5" s="175" t="str">
        <f t="shared" si="13"/>
        <v/>
      </c>
      <c r="HG5" s="175" t="str">
        <f t="shared" si="13"/>
        <v/>
      </c>
      <c r="HH5" s="175" t="str">
        <f t="shared" si="13"/>
        <v/>
      </c>
      <c r="HI5" s="175" t="str">
        <f t="shared" si="13"/>
        <v/>
      </c>
      <c r="HJ5" s="175" t="str">
        <f t="shared" si="13"/>
        <v/>
      </c>
      <c r="HK5" s="175" t="str">
        <f t="shared" si="13"/>
        <v/>
      </c>
      <c r="HL5" s="175" t="str">
        <f t="shared" si="13"/>
        <v/>
      </c>
      <c r="HM5" s="175" t="str">
        <f t="shared" si="13"/>
        <v/>
      </c>
      <c r="HN5" s="175" t="str">
        <f t="shared" si="13"/>
        <v/>
      </c>
      <c r="HO5" s="175" t="str">
        <f t="shared" si="13"/>
        <v/>
      </c>
      <c r="HP5" s="175" t="str">
        <f t="shared" si="13"/>
        <v/>
      </c>
      <c r="HQ5" s="175" t="str">
        <f t="shared" si="13"/>
        <v/>
      </c>
      <c r="HR5" s="175" t="str">
        <f t="shared" si="13"/>
        <v/>
      </c>
      <c r="HS5" s="175" t="str">
        <f t="shared" si="13"/>
        <v/>
      </c>
      <c r="HT5" s="175" t="str">
        <f t="shared" si="13"/>
        <v/>
      </c>
      <c r="HU5" s="175" t="str">
        <f t="shared" si="13"/>
        <v/>
      </c>
      <c r="HV5" s="175" t="str">
        <f t="shared" si="13"/>
        <v/>
      </c>
      <c r="HW5" s="175" t="str">
        <f t="shared" si="13"/>
        <v/>
      </c>
      <c r="HX5" s="175" t="str">
        <f t="shared" si="13"/>
        <v/>
      </c>
      <c r="HY5" s="175" t="str">
        <f t="shared" si="13"/>
        <v/>
      </c>
      <c r="HZ5" s="175" t="str">
        <f t="shared" si="13"/>
        <v/>
      </c>
      <c r="IA5" s="175" t="str">
        <f t="shared" si="13"/>
        <v/>
      </c>
      <c r="IB5" s="175" t="str">
        <f t="shared" si="13"/>
        <v/>
      </c>
      <c r="IC5" s="175" t="str">
        <f t="shared" si="13"/>
        <v/>
      </c>
      <c r="ID5" s="175" t="str">
        <f t="shared" si="13"/>
        <v/>
      </c>
      <c r="IE5" s="175" t="str">
        <f t="shared" si="13"/>
        <v/>
      </c>
      <c r="IF5" s="175" t="str">
        <f t="shared" si="13"/>
        <v/>
      </c>
      <c r="IG5" s="175" t="str">
        <f t="shared" si="13"/>
        <v/>
      </c>
      <c r="IH5" s="175" t="str">
        <f t="shared" si="13"/>
        <v/>
      </c>
      <c r="II5" s="175" t="str">
        <f t="shared" si="13"/>
        <v/>
      </c>
      <c r="IJ5" s="175" t="str">
        <f t="shared" si="13"/>
        <v/>
      </c>
      <c r="IK5" s="175" t="str">
        <f t="shared" si="13"/>
        <v/>
      </c>
      <c r="IL5" s="175" t="str">
        <f t="shared" si="13"/>
        <v/>
      </c>
      <c r="IM5" s="173">
        <v>0.0</v>
      </c>
      <c r="IN5" s="173">
        <f t="shared" ref="IN5:IV5" si="14">IF(AND(IN$1&gt;=$E5,IN$1&lt;=$F5),$B5,0)</f>
        <v>0</v>
      </c>
      <c r="IO5" s="173">
        <f t="shared" si="14"/>
        <v>0</v>
      </c>
      <c r="IP5" s="173">
        <f t="shared" si="14"/>
        <v>0</v>
      </c>
      <c r="IQ5" s="173">
        <f t="shared" si="14"/>
        <v>0</v>
      </c>
      <c r="IR5" s="173">
        <f t="shared" si="14"/>
        <v>0</v>
      </c>
      <c r="IS5" s="173">
        <f t="shared" si="14"/>
        <v>0</v>
      </c>
      <c r="IT5" s="173">
        <f t="shared" si="14"/>
        <v>0</v>
      </c>
      <c r="IU5" s="173">
        <f t="shared" si="14"/>
        <v>0</v>
      </c>
      <c r="IV5" s="173">
        <f t="shared" si="14"/>
        <v>0</v>
      </c>
    </row>
    <row r="6" ht="15.75" customHeight="1">
      <c r="A6" s="173" t="s">
        <v>780</v>
      </c>
      <c r="B6" s="174" t="str">
        <f>charts!E8</f>
        <v/>
      </c>
      <c r="C6" s="173">
        <v>1.0</v>
      </c>
      <c r="D6" s="173">
        <f t="shared" si="3"/>
        <v>0.1666666667</v>
      </c>
      <c r="E6" s="173">
        <f t="shared" si="8"/>
        <v>240</v>
      </c>
      <c r="F6" s="173">
        <f t="shared" si="4"/>
        <v>300</v>
      </c>
      <c r="G6" s="173">
        <f t="shared" ref="G6:IL6" si="15">IF(AND(G$1&gt;=$E6,G$1&lt;=$F6),$B6,0)</f>
        <v>0</v>
      </c>
      <c r="H6" s="173">
        <f t="shared" si="15"/>
        <v>0</v>
      </c>
      <c r="I6" s="173">
        <f t="shared" si="15"/>
        <v>0</v>
      </c>
      <c r="J6" s="173">
        <f t="shared" si="15"/>
        <v>0</v>
      </c>
      <c r="K6" s="173">
        <f t="shared" si="15"/>
        <v>0</v>
      </c>
      <c r="L6" s="173">
        <f t="shared" si="15"/>
        <v>0</v>
      </c>
      <c r="M6" s="173">
        <f t="shared" si="15"/>
        <v>0</v>
      </c>
      <c r="N6" s="173">
        <f t="shared" si="15"/>
        <v>0</v>
      </c>
      <c r="O6" s="173">
        <f t="shared" si="15"/>
        <v>0</v>
      </c>
      <c r="P6" s="173">
        <f t="shared" si="15"/>
        <v>0</v>
      </c>
      <c r="Q6" s="173">
        <f t="shared" si="15"/>
        <v>0</v>
      </c>
      <c r="R6" s="173">
        <f t="shared" si="15"/>
        <v>0</v>
      </c>
      <c r="S6" s="173">
        <f t="shared" si="15"/>
        <v>0</v>
      </c>
      <c r="T6" s="173">
        <f t="shared" si="15"/>
        <v>0</v>
      </c>
      <c r="U6" s="173">
        <f t="shared" si="15"/>
        <v>0</v>
      </c>
      <c r="V6" s="173">
        <f t="shared" si="15"/>
        <v>0</v>
      </c>
      <c r="W6" s="173">
        <f t="shared" si="15"/>
        <v>0</v>
      </c>
      <c r="X6" s="173">
        <f t="shared" si="15"/>
        <v>0</v>
      </c>
      <c r="Y6" s="173">
        <f t="shared" si="15"/>
        <v>0</v>
      </c>
      <c r="Z6" s="173">
        <f t="shared" si="15"/>
        <v>0</v>
      </c>
      <c r="AA6" s="173">
        <f t="shared" si="15"/>
        <v>0</v>
      </c>
      <c r="AB6" s="173">
        <f t="shared" si="15"/>
        <v>0</v>
      </c>
      <c r="AC6" s="173">
        <f t="shared" si="15"/>
        <v>0</v>
      </c>
      <c r="AD6" s="173">
        <f t="shared" si="15"/>
        <v>0</v>
      </c>
      <c r="AE6" s="173">
        <f t="shared" si="15"/>
        <v>0</v>
      </c>
      <c r="AF6" s="173">
        <f t="shared" si="15"/>
        <v>0</v>
      </c>
      <c r="AG6" s="173">
        <f t="shared" si="15"/>
        <v>0</v>
      </c>
      <c r="AH6" s="173">
        <f t="shared" si="15"/>
        <v>0</v>
      </c>
      <c r="AI6" s="173">
        <f t="shared" si="15"/>
        <v>0</v>
      </c>
      <c r="AJ6" s="173">
        <f t="shared" si="15"/>
        <v>0</v>
      </c>
      <c r="AK6" s="173">
        <f t="shared" si="15"/>
        <v>0</v>
      </c>
      <c r="AL6" s="173">
        <f t="shared" si="15"/>
        <v>0</v>
      </c>
      <c r="AM6" s="173">
        <f t="shared" si="15"/>
        <v>0</v>
      </c>
      <c r="AN6" s="173">
        <f t="shared" si="15"/>
        <v>0</v>
      </c>
      <c r="AO6" s="173">
        <f t="shared" si="15"/>
        <v>0</v>
      </c>
      <c r="AP6" s="173">
        <f t="shared" si="15"/>
        <v>0</v>
      </c>
      <c r="AQ6" s="173">
        <f t="shared" si="15"/>
        <v>0</v>
      </c>
      <c r="AR6" s="173">
        <f t="shared" si="15"/>
        <v>0</v>
      </c>
      <c r="AS6" s="173">
        <f t="shared" si="15"/>
        <v>0</v>
      </c>
      <c r="AT6" s="173">
        <f t="shared" si="15"/>
        <v>0</v>
      </c>
      <c r="AU6" s="173">
        <f t="shared" si="15"/>
        <v>0</v>
      </c>
      <c r="AV6" s="173">
        <f t="shared" si="15"/>
        <v>0</v>
      </c>
      <c r="AW6" s="173">
        <f t="shared" si="15"/>
        <v>0</v>
      </c>
      <c r="AX6" s="173">
        <f t="shared" si="15"/>
        <v>0</v>
      </c>
      <c r="AY6" s="173">
        <f t="shared" si="15"/>
        <v>0</v>
      </c>
      <c r="AZ6" s="173">
        <f t="shared" si="15"/>
        <v>0</v>
      </c>
      <c r="BA6" s="173">
        <f t="shared" si="15"/>
        <v>0</v>
      </c>
      <c r="BB6" s="173">
        <f t="shared" si="15"/>
        <v>0</v>
      </c>
      <c r="BC6" s="173">
        <f t="shared" si="15"/>
        <v>0</v>
      </c>
      <c r="BD6" s="173">
        <f t="shared" si="15"/>
        <v>0</v>
      </c>
      <c r="BE6" s="173">
        <f t="shared" si="15"/>
        <v>0</v>
      </c>
      <c r="BF6" s="173">
        <f t="shared" si="15"/>
        <v>0</v>
      </c>
      <c r="BG6" s="173">
        <f t="shared" si="15"/>
        <v>0</v>
      </c>
      <c r="BH6" s="173">
        <f t="shared" si="15"/>
        <v>0</v>
      </c>
      <c r="BI6" s="173">
        <f t="shared" si="15"/>
        <v>0</v>
      </c>
      <c r="BJ6" s="173">
        <f t="shared" si="15"/>
        <v>0</v>
      </c>
      <c r="BK6" s="173">
        <f t="shared" si="15"/>
        <v>0</v>
      </c>
      <c r="BL6" s="173">
        <f t="shared" si="15"/>
        <v>0</v>
      </c>
      <c r="BM6" s="173">
        <f t="shared" si="15"/>
        <v>0</v>
      </c>
      <c r="BN6" s="173">
        <f t="shared" si="15"/>
        <v>0</v>
      </c>
      <c r="BO6" s="173">
        <f t="shared" si="15"/>
        <v>0</v>
      </c>
      <c r="BP6" s="173">
        <f t="shared" si="15"/>
        <v>0</v>
      </c>
      <c r="BQ6" s="173">
        <f t="shared" si="15"/>
        <v>0</v>
      </c>
      <c r="BR6" s="173">
        <f t="shared" si="15"/>
        <v>0</v>
      </c>
      <c r="BS6" s="173">
        <f t="shared" si="15"/>
        <v>0</v>
      </c>
      <c r="BT6" s="173">
        <f t="shared" si="15"/>
        <v>0</v>
      </c>
      <c r="BU6" s="173">
        <f t="shared" si="15"/>
        <v>0</v>
      </c>
      <c r="BV6" s="173">
        <f t="shared" si="15"/>
        <v>0</v>
      </c>
      <c r="BW6" s="173">
        <f t="shared" si="15"/>
        <v>0</v>
      </c>
      <c r="BX6" s="173">
        <f t="shared" si="15"/>
        <v>0</v>
      </c>
      <c r="BY6" s="173">
        <f t="shared" si="15"/>
        <v>0</v>
      </c>
      <c r="BZ6" s="173">
        <f t="shared" si="15"/>
        <v>0</v>
      </c>
      <c r="CA6" s="173">
        <f t="shared" si="15"/>
        <v>0</v>
      </c>
      <c r="CB6" s="173">
        <f t="shared" si="15"/>
        <v>0</v>
      </c>
      <c r="CC6" s="173">
        <f t="shared" si="15"/>
        <v>0</v>
      </c>
      <c r="CD6" s="173">
        <f t="shared" si="15"/>
        <v>0</v>
      </c>
      <c r="CE6" s="173">
        <f t="shared" si="15"/>
        <v>0</v>
      </c>
      <c r="CF6" s="173">
        <f t="shared" si="15"/>
        <v>0</v>
      </c>
      <c r="CG6" s="173">
        <f t="shared" si="15"/>
        <v>0</v>
      </c>
      <c r="CH6" s="173">
        <f t="shared" si="15"/>
        <v>0</v>
      </c>
      <c r="CI6" s="173">
        <f t="shared" si="15"/>
        <v>0</v>
      </c>
      <c r="CJ6" s="173">
        <f t="shared" si="15"/>
        <v>0</v>
      </c>
      <c r="CK6" s="173">
        <f t="shared" si="15"/>
        <v>0</v>
      </c>
      <c r="CL6" s="173">
        <f t="shared" si="15"/>
        <v>0</v>
      </c>
      <c r="CM6" s="173">
        <f t="shared" si="15"/>
        <v>0</v>
      </c>
      <c r="CN6" s="173">
        <f t="shared" si="15"/>
        <v>0</v>
      </c>
      <c r="CO6" s="173">
        <f t="shared" si="15"/>
        <v>0</v>
      </c>
      <c r="CP6" s="173">
        <f t="shared" si="15"/>
        <v>0</v>
      </c>
      <c r="CQ6" s="173">
        <f t="shared" si="15"/>
        <v>0</v>
      </c>
      <c r="CR6" s="173">
        <f t="shared" si="15"/>
        <v>0</v>
      </c>
      <c r="CS6" s="173">
        <f t="shared" si="15"/>
        <v>0</v>
      </c>
      <c r="CT6" s="173">
        <f t="shared" si="15"/>
        <v>0</v>
      </c>
      <c r="CU6" s="173">
        <f t="shared" si="15"/>
        <v>0</v>
      </c>
      <c r="CV6" s="173">
        <f t="shared" si="15"/>
        <v>0</v>
      </c>
      <c r="CW6" s="173">
        <f t="shared" si="15"/>
        <v>0</v>
      </c>
      <c r="CX6" s="173">
        <f t="shared" si="15"/>
        <v>0</v>
      </c>
      <c r="CY6" s="173">
        <f t="shared" si="15"/>
        <v>0</v>
      </c>
      <c r="CZ6" s="173">
        <f t="shared" si="15"/>
        <v>0</v>
      </c>
      <c r="DA6" s="173">
        <f t="shared" si="15"/>
        <v>0</v>
      </c>
      <c r="DB6" s="173">
        <f t="shared" si="15"/>
        <v>0</v>
      </c>
      <c r="DC6" s="173">
        <f t="shared" si="15"/>
        <v>0</v>
      </c>
      <c r="DD6" s="173">
        <f t="shared" si="15"/>
        <v>0</v>
      </c>
      <c r="DE6" s="173">
        <f t="shared" si="15"/>
        <v>0</v>
      </c>
      <c r="DF6" s="173">
        <f t="shared" si="15"/>
        <v>0</v>
      </c>
      <c r="DG6" s="173">
        <f t="shared" si="15"/>
        <v>0</v>
      </c>
      <c r="DH6" s="173">
        <f t="shared" si="15"/>
        <v>0</v>
      </c>
      <c r="DI6" s="173">
        <f t="shared" si="15"/>
        <v>0</v>
      </c>
      <c r="DJ6" s="173">
        <f t="shared" si="15"/>
        <v>0</v>
      </c>
      <c r="DK6" s="173">
        <f t="shared" si="15"/>
        <v>0</v>
      </c>
      <c r="DL6" s="173">
        <f t="shared" si="15"/>
        <v>0</v>
      </c>
      <c r="DM6" s="173">
        <f t="shared" si="15"/>
        <v>0</v>
      </c>
      <c r="DN6" s="173">
        <f t="shared" si="15"/>
        <v>0</v>
      </c>
      <c r="DO6" s="173">
        <f t="shared" si="15"/>
        <v>0</v>
      </c>
      <c r="DP6" s="173">
        <f t="shared" si="15"/>
        <v>0</v>
      </c>
      <c r="DQ6" s="173">
        <f t="shared" si="15"/>
        <v>0</v>
      </c>
      <c r="DR6" s="173">
        <f t="shared" si="15"/>
        <v>0</v>
      </c>
      <c r="DS6" s="173">
        <f t="shared" si="15"/>
        <v>0</v>
      </c>
      <c r="DT6" s="173">
        <f t="shared" si="15"/>
        <v>0</v>
      </c>
      <c r="DU6" s="173">
        <f t="shared" si="15"/>
        <v>0</v>
      </c>
      <c r="DV6" s="173">
        <f t="shared" si="15"/>
        <v>0</v>
      </c>
      <c r="DW6" s="173">
        <f t="shared" si="15"/>
        <v>0</v>
      </c>
      <c r="DX6" s="173">
        <f t="shared" si="15"/>
        <v>0</v>
      </c>
      <c r="DY6" s="173">
        <f t="shared" si="15"/>
        <v>0</v>
      </c>
      <c r="DZ6" s="173">
        <f t="shared" si="15"/>
        <v>0</v>
      </c>
      <c r="EA6" s="173">
        <f t="shared" si="15"/>
        <v>0</v>
      </c>
      <c r="EB6" s="173">
        <f t="shared" si="15"/>
        <v>0</v>
      </c>
      <c r="EC6" s="173">
        <f t="shared" si="15"/>
        <v>0</v>
      </c>
      <c r="ED6" s="173">
        <f t="shared" si="15"/>
        <v>0</v>
      </c>
      <c r="EE6" s="173">
        <f t="shared" si="15"/>
        <v>0</v>
      </c>
      <c r="EF6" s="173">
        <f t="shared" si="15"/>
        <v>0</v>
      </c>
      <c r="EG6" s="173">
        <f t="shared" si="15"/>
        <v>0</v>
      </c>
      <c r="EH6" s="173">
        <f t="shared" si="15"/>
        <v>0</v>
      </c>
      <c r="EI6" s="173">
        <f t="shared" si="15"/>
        <v>0</v>
      </c>
      <c r="EJ6" s="173">
        <f t="shared" si="15"/>
        <v>0</v>
      </c>
      <c r="EK6" s="173">
        <f t="shared" si="15"/>
        <v>0</v>
      </c>
      <c r="EL6" s="173">
        <f t="shared" si="15"/>
        <v>0</v>
      </c>
      <c r="EM6" s="173">
        <f t="shared" si="15"/>
        <v>0</v>
      </c>
      <c r="EN6" s="173">
        <f t="shared" si="15"/>
        <v>0</v>
      </c>
      <c r="EO6" s="173">
        <f t="shared" si="15"/>
        <v>0</v>
      </c>
      <c r="EP6" s="173">
        <f t="shared" si="15"/>
        <v>0</v>
      </c>
      <c r="EQ6" s="173">
        <f t="shared" si="15"/>
        <v>0</v>
      </c>
      <c r="ER6" s="173">
        <f t="shared" si="15"/>
        <v>0</v>
      </c>
      <c r="ES6" s="173">
        <f t="shared" si="15"/>
        <v>0</v>
      </c>
      <c r="ET6" s="173">
        <f t="shared" si="15"/>
        <v>0</v>
      </c>
      <c r="EU6" s="173">
        <f t="shared" si="15"/>
        <v>0</v>
      </c>
      <c r="EV6" s="173">
        <f t="shared" si="15"/>
        <v>0</v>
      </c>
      <c r="EW6" s="173">
        <f t="shared" si="15"/>
        <v>0</v>
      </c>
      <c r="EX6" s="173">
        <f t="shared" si="15"/>
        <v>0</v>
      </c>
      <c r="EY6" s="173">
        <f t="shared" si="15"/>
        <v>0</v>
      </c>
      <c r="EZ6" s="173">
        <f t="shared" si="15"/>
        <v>0</v>
      </c>
      <c r="FA6" s="173">
        <f t="shared" si="15"/>
        <v>0</v>
      </c>
      <c r="FB6" s="173">
        <f t="shared" si="15"/>
        <v>0</v>
      </c>
      <c r="FC6" s="173">
        <f t="shared" si="15"/>
        <v>0</v>
      </c>
      <c r="FD6" s="173">
        <f t="shared" si="15"/>
        <v>0</v>
      </c>
      <c r="FE6" s="173">
        <f t="shared" si="15"/>
        <v>0</v>
      </c>
      <c r="FF6" s="173">
        <f t="shared" si="15"/>
        <v>0</v>
      </c>
      <c r="FG6" s="173">
        <f t="shared" si="15"/>
        <v>0</v>
      </c>
      <c r="FH6" s="173">
        <f t="shared" si="15"/>
        <v>0</v>
      </c>
      <c r="FI6" s="173">
        <f t="shared" si="15"/>
        <v>0</v>
      </c>
      <c r="FJ6" s="173">
        <f t="shared" si="15"/>
        <v>0</v>
      </c>
      <c r="FK6" s="173">
        <f t="shared" si="15"/>
        <v>0</v>
      </c>
      <c r="FL6" s="173">
        <f t="shared" si="15"/>
        <v>0</v>
      </c>
      <c r="FM6" s="173">
        <f t="shared" si="15"/>
        <v>0</v>
      </c>
      <c r="FN6" s="173">
        <f t="shared" si="15"/>
        <v>0</v>
      </c>
      <c r="FO6" s="173">
        <f t="shared" si="15"/>
        <v>0</v>
      </c>
      <c r="FP6" s="173">
        <f t="shared" si="15"/>
        <v>0</v>
      </c>
      <c r="FQ6" s="173">
        <f t="shared" si="15"/>
        <v>0</v>
      </c>
      <c r="FR6" s="173">
        <f t="shared" si="15"/>
        <v>0</v>
      </c>
      <c r="FS6" s="173">
        <f t="shared" si="15"/>
        <v>0</v>
      </c>
      <c r="FT6" s="173">
        <f t="shared" si="15"/>
        <v>0</v>
      </c>
      <c r="FU6" s="173">
        <f t="shared" si="15"/>
        <v>0</v>
      </c>
      <c r="FV6" s="173">
        <f t="shared" si="15"/>
        <v>0</v>
      </c>
      <c r="FW6" s="173">
        <f t="shared" si="15"/>
        <v>0</v>
      </c>
      <c r="FX6" s="173">
        <f t="shared" si="15"/>
        <v>0</v>
      </c>
      <c r="FY6" s="173">
        <f t="shared" si="15"/>
        <v>0</v>
      </c>
      <c r="FZ6" s="173">
        <f t="shared" si="15"/>
        <v>0</v>
      </c>
      <c r="GA6" s="173">
        <f t="shared" si="15"/>
        <v>0</v>
      </c>
      <c r="GB6" s="173">
        <f t="shared" si="15"/>
        <v>0</v>
      </c>
      <c r="GC6" s="173">
        <f t="shared" si="15"/>
        <v>0</v>
      </c>
      <c r="GD6" s="173">
        <f t="shared" si="15"/>
        <v>0</v>
      </c>
      <c r="GE6" s="173">
        <f t="shared" si="15"/>
        <v>0</v>
      </c>
      <c r="GF6" s="173">
        <f t="shared" si="15"/>
        <v>0</v>
      </c>
      <c r="GG6" s="173">
        <f t="shared" si="15"/>
        <v>0</v>
      </c>
      <c r="GH6" s="173">
        <f t="shared" si="15"/>
        <v>0</v>
      </c>
      <c r="GI6" s="173">
        <f t="shared" si="15"/>
        <v>0</v>
      </c>
      <c r="GJ6" s="173">
        <f t="shared" si="15"/>
        <v>0</v>
      </c>
      <c r="GK6" s="173">
        <f t="shared" si="15"/>
        <v>0</v>
      </c>
      <c r="GL6" s="173">
        <f t="shared" si="15"/>
        <v>0</v>
      </c>
      <c r="GM6" s="173">
        <f t="shared" si="15"/>
        <v>0</v>
      </c>
      <c r="GN6" s="173">
        <f t="shared" si="15"/>
        <v>0</v>
      </c>
      <c r="GO6" s="173">
        <f t="shared" si="15"/>
        <v>0</v>
      </c>
      <c r="GP6" s="173">
        <f t="shared" si="15"/>
        <v>0</v>
      </c>
      <c r="GQ6" s="173">
        <f t="shared" si="15"/>
        <v>0</v>
      </c>
      <c r="GR6" s="173">
        <f t="shared" si="15"/>
        <v>0</v>
      </c>
      <c r="GS6" s="173">
        <f t="shared" si="15"/>
        <v>0</v>
      </c>
      <c r="GT6" s="173">
        <f t="shared" si="15"/>
        <v>0</v>
      </c>
      <c r="GU6" s="173">
        <f t="shared" si="15"/>
        <v>0</v>
      </c>
      <c r="GV6" s="173">
        <f t="shared" si="15"/>
        <v>0</v>
      </c>
      <c r="GW6" s="173">
        <f t="shared" si="15"/>
        <v>0</v>
      </c>
      <c r="GX6" s="173">
        <f t="shared" si="15"/>
        <v>0</v>
      </c>
      <c r="GY6" s="173">
        <f t="shared" si="15"/>
        <v>0</v>
      </c>
      <c r="GZ6" s="173">
        <f t="shared" si="15"/>
        <v>0</v>
      </c>
      <c r="HA6" s="173">
        <f t="shared" si="15"/>
        <v>0</v>
      </c>
      <c r="HB6" s="173">
        <f t="shared" si="15"/>
        <v>0</v>
      </c>
      <c r="HC6" s="173">
        <f t="shared" si="15"/>
        <v>0</v>
      </c>
      <c r="HD6" s="173">
        <f t="shared" si="15"/>
        <v>0</v>
      </c>
      <c r="HE6" s="173">
        <f t="shared" si="15"/>
        <v>0</v>
      </c>
      <c r="HF6" s="173">
        <f t="shared" si="15"/>
        <v>0</v>
      </c>
      <c r="HG6" s="173">
        <f t="shared" si="15"/>
        <v>0</v>
      </c>
      <c r="HH6" s="173">
        <f t="shared" si="15"/>
        <v>0</v>
      </c>
      <c r="HI6" s="173">
        <f t="shared" si="15"/>
        <v>0</v>
      </c>
      <c r="HJ6" s="173">
        <f t="shared" si="15"/>
        <v>0</v>
      </c>
      <c r="HK6" s="173">
        <f t="shared" si="15"/>
        <v>0</v>
      </c>
      <c r="HL6" s="173">
        <f t="shared" si="15"/>
        <v>0</v>
      </c>
      <c r="HM6" s="173">
        <f t="shared" si="15"/>
        <v>0</v>
      </c>
      <c r="HN6" s="173">
        <f t="shared" si="15"/>
        <v>0</v>
      </c>
      <c r="HO6" s="173">
        <f t="shared" si="15"/>
        <v>0</v>
      </c>
      <c r="HP6" s="173">
        <f t="shared" si="15"/>
        <v>0</v>
      </c>
      <c r="HQ6" s="173">
        <f t="shared" si="15"/>
        <v>0</v>
      </c>
      <c r="HR6" s="173">
        <f t="shared" si="15"/>
        <v>0</v>
      </c>
      <c r="HS6" s="173">
        <f t="shared" si="15"/>
        <v>0</v>
      </c>
      <c r="HT6" s="173">
        <f t="shared" si="15"/>
        <v>0</v>
      </c>
      <c r="HU6" s="173">
        <f t="shared" si="15"/>
        <v>0</v>
      </c>
      <c r="HV6" s="173">
        <f t="shared" si="15"/>
        <v>0</v>
      </c>
      <c r="HW6" s="173">
        <f t="shared" si="15"/>
        <v>0</v>
      </c>
      <c r="HX6" s="173">
        <f t="shared" si="15"/>
        <v>0</v>
      </c>
      <c r="HY6" s="173">
        <f t="shared" si="15"/>
        <v>0</v>
      </c>
      <c r="HZ6" s="173">
        <f t="shared" si="15"/>
        <v>0</v>
      </c>
      <c r="IA6" s="173">
        <f t="shared" si="15"/>
        <v>0</v>
      </c>
      <c r="IB6" s="173">
        <f t="shared" si="15"/>
        <v>0</v>
      </c>
      <c r="IC6" s="173">
        <f t="shared" si="15"/>
        <v>0</v>
      </c>
      <c r="ID6" s="173">
        <f t="shared" si="15"/>
        <v>0</v>
      </c>
      <c r="IE6" s="173">
        <f t="shared" si="15"/>
        <v>0</v>
      </c>
      <c r="IF6" s="173">
        <f t="shared" si="15"/>
        <v>0</v>
      </c>
      <c r="IG6" s="173">
        <f t="shared" si="15"/>
        <v>0</v>
      </c>
      <c r="IH6" s="173">
        <f t="shared" si="15"/>
        <v>0</v>
      </c>
      <c r="II6" s="173">
        <f t="shared" si="15"/>
        <v>0</v>
      </c>
      <c r="IJ6" s="173">
        <f t="shared" si="15"/>
        <v>0</v>
      </c>
      <c r="IK6" s="173">
        <f t="shared" si="15"/>
        <v>0</v>
      </c>
      <c r="IL6" s="173">
        <f t="shared" si="15"/>
        <v>0</v>
      </c>
      <c r="IM6" s="173">
        <v>0.0</v>
      </c>
      <c r="IN6" s="175" t="str">
        <f t="shared" ref="IN6:IV6" si="16">IF(AND(IN$1&gt;=$E6,IN$1&lt;=$F6),$B6,0)</f>
        <v/>
      </c>
      <c r="IO6" s="175" t="str">
        <f t="shared" si="16"/>
        <v/>
      </c>
      <c r="IP6" s="175" t="str">
        <f t="shared" si="16"/>
        <v/>
      </c>
      <c r="IQ6" s="175" t="str">
        <f t="shared" si="16"/>
        <v/>
      </c>
      <c r="IR6" s="175" t="str">
        <f t="shared" si="16"/>
        <v/>
      </c>
      <c r="IS6" s="175" t="str">
        <f t="shared" si="16"/>
        <v/>
      </c>
      <c r="IT6" s="175" t="str">
        <f t="shared" si="16"/>
        <v/>
      </c>
      <c r="IU6" s="175" t="str">
        <f t="shared" si="16"/>
        <v/>
      </c>
      <c r="IV6" s="175" t="str">
        <f t="shared" si="16"/>
        <v/>
      </c>
    </row>
    <row r="7" ht="15.75" customHeight="1">
      <c r="A7" s="173" t="s">
        <v>781</v>
      </c>
      <c r="B7" s="174" t="str">
        <f>charts!E9</f>
        <v/>
      </c>
      <c r="C7" s="173">
        <v>1.0</v>
      </c>
      <c r="D7" s="173">
        <f t="shared" si="3"/>
        <v>0.1666666667</v>
      </c>
      <c r="E7" s="173">
        <f t="shared" si="8"/>
        <v>300</v>
      </c>
      <c r="F7" s="173">
        <f t="shared" si="4"/>
        <v>360</v>
      </c>
      <c r="G7" s="173">
        <f t="shared" ref="G7:IV7" si="17">IF(AND(G$1&gt;=$E7,G$1&lt;=$F7),$B7,0)</f>
        <v>0</v>
      </c>
      <c r="H7" s="173">
        <f t="shared" si="17"/>
        <v>0</v>
      </c>
      <c r="I7" s="173">
        <f t="shared" si="17"/>
        <v>0</v>
      </c>
      <c r="J7" s="173">
        <f t="shared" si="17"/>
        <v>0</v>
      </c>
      <c r="K7" s="173">
        <f t="shared" si="17"/>
        <v>0</v>
      </c>
      <c r="L7" s="173">
        <f t="shared" si="17"/>
        <v>0</v>
      </c>
      <c r="M7" s="173">
        <f t="shared" si="17"/>
        <v>0</v>
      </c>
      <c r="N7" s="173">
        <f t="shared" si="17"/>
        <v>0</v>
      </c>
      <c r="O7" s="173">
        <f t="shared" si="17"/>
        <v>0</v>
      </c>
      <c r="P7" s="173">
        <f t="shared" si="17"/>
        <v>0</v>
      </c>
      <c r="Q7" s="173">
        <f t="shared" si="17"/>
        <v>0</v>
      </c>
      <c r="R7" s="173">
        <f t="shared" si="17"/>
        <v>0</v>
      </c>
      <c r="S7" s="173">
        <f t="shared" si="17"/>
        <v>0</v>
      </c>
      <c r="T7" s="173">
        <f t="shared" si="17"/>
        <v>0</v>
      </c>
      <c r="U7" s="173">
        <f t="shared" si="17"/>
        <v>0</v>
      </c>
      <c r="V7" s="173">
        <f t="shared" si="17"/>
        <v>0</v>
      </c>
      <c r="W7" s="173">
        <f t="shared" si="17"/>
        <v>0</v>
      </c>
      <c r="X7" s="173">
        <f t="shared" si="17"/>
        <v>0</v>
      </c>
      <c r="Y7" s="173">
        <f t="shared" si="17"/>
        <v>0</v>
      </c>
      <c r="Z7" s="173">
        <f t="shared" si="17"/>
        <v>0</v>
      </c>
      <c r="AA7" s="173">
        <f t="shared" si="17"/>
        <v>0</v>
      </c>
      <c r="AB7" s="173">
        <f t="shared" si="17"/>
        <v>0</v>
      </c>
      <c r="AC7" s="173">
        <f t="shared" si="17"/>
        <v>0</v>
      </c>
      <c r="AD7" s="173">
        <f t="shared" si="17"/>
        <v>0</v>
      </c>
      <c r="AE7" s="173">
        <f t="shared" si="17"/>
        <v>0</v>
      </c>
      <c r="AF7" s="173">
        <f t="shared" si="17"/>
        <v>0</v>
      </c>
      <c r="AG7" s="173">
        <f t="shared" si="17"/>
        <v>0</v>
      </c>
      <c r="AH7" s="173">
        <f t="shared" si="17"/>
        <v>0</v>
      </c>
      <c r="AI7" s="173">
        <f t="shared" si="17"/>
        <v>0</v>
      </c>
      <c r="AJ7" s="173">
        <f t="shared" si="17"/>
        <v>0</v>
      </c>
      <c r="AK7" s="173">
        <f t="shared" si="17"/>
        <v>0</v>
      </c>
      <c r="AL7" s="173">
        <f t="shared" si="17"/>
        <v>0</v>
      </c>
      <c r="AM7" s="173">
        <f t="shared" si="17"/>
        <v>0</v>
      </c>
      <c r="AN7" s="173">
        <f t="shared" si="17"/>
        <v>0</v>
      </c>
      <c r="AO7" s="173">
        <f t="shared" si="17"/>
        <v>0</v>
      </c>
      <c r="AP7" s="173">
        <f t="shared" si="17"/>
        <v>0</v>
      </c>
      <c r="AQ7" s="173">
        <f t="shared" si="17"/>
        <v>0</v>
      </c>
      <c r="AR7" s="173">
        <f t="shared" si="17"/>
        <v>0</v>
      </c>
      <c r="AS7" s="173">
        <f t="shared" si="17"/>
        <v>0</v>
      </c>
      <c r="AT7" s="173">
        <f t="shared" si="17"/>
        <v>0</v>
      </c>
      <c r="AU7" s="173">
        <f t="shared" si="17"/>
        <v>0</v>
      </c>
      <c r="AV7" s="173">
        <f t="shared" si="17"/>
        <v>0</v>
      </c>
      <c r="AW7" s="173">
        <f t="shared" si="17"/>
        <v>0</v>
      </c>
      <c r="AX7" s="173">
        <f t="shared" si="17"/>
        <v>0</v>
      </c>
      <c r="AY7" s="173">
        <f t="shared" si="17"/>
        <v>0</v>
      </c>
      <c r="AZ7" s="173">
        <f t="shared" si="17"/>
        <v>0</v>
      </c>
      <c r="BA7" s="173">
        <f t="shared" si="17"/>
        <v>0</v>
      </c>
      <c r="BB7" s="173">
        <f t="shared" si="17"/>
        <v>0</v>
      </c>
      <c r="BC7" s="173">
        <f t="shared" si="17"/>
        <v>0</v>
      </c>
      <c r="BD7" s="173">
        <f t="shared" si="17"/>
        <v>0</v>
      </c>
      <c r="BE7" s="173">
        <f t="shared" si="17"/>
        <v>0</v>
      </c>
      <c r="BF7" s="173">
        <f t="shared" si="17"/>
        <v>0</v>
      </c>
      <c r="BG7" s="173">
        <f t="shared" si="17"/>
        <v>0</v>
      </c>
      <c r="BH7" s="173">
        <f t="shared" si="17"/>
        <v>0</v>
      </c>
      <c r="BI7" s="173">
        <f t="shared" si="17"/>
        <v>0</v>
      </c>
      <c r="BJ7" s="173">
        <f t="shared" si="17"/>
        <v>0</v>
      </c>
      <c r="BK7" s="173">
        <f t="shared" si="17"/>
        <v>0</v>
      </c>
      <c r="BL7" s="173">
        <f t="shared" si="17"/>
        <v>0</v>
      </c>
      <c r="BM7" s="173">
        <f t="shared" si="17"/>
        <v>0</v>
      </c>
      <c r="BN7" s="173">
        <f t="shared" si="17"/>
        <v>0</v>
      </c>
      <c r="BO7" s="173">
        <f t="shared" si="17"/>
        <v>0</v>
      </c>
      <c r="BP7" s="173">
        <f t="shared" si="17"/>
        <v>0</v>
      </c>
      <c r="BQ7" s="173">
        <f t="shared" si="17"/>
        <v>0</v>
      </c>
      <c r="BR7" s="173">
        <f t="shared" si="17"/>
        <v>0</v>
      </c>
      <c r="BS7" s="173">
        <f t="shared" si="17"/>
        <v>0</v>
      </c>
      <c r="BT7" s="173">
        <f t="shared" si="17"/>
        <v>0</v>
      </c>
      <c r="BU7" s="173">
        <f t="shared" si="17"/>
        <v>0</v>
      </c>
      <c r="BV7" s="173">
        <f t="shared" si="17"/>
        <v>0</v>
      </c>
      <c r="BW7" s="173">
        <f t="shared" si="17"/>
        <v>0</v>
      </c>
      <c r="BX7" s="173">
        <f t="shared" si="17"/>
        <v>0</v>
      </c>
      <c r="BY7" s="173">
        <f t="shared" si="17"/>
        <v>0</v>
      </c>
      <c r="BZ7" s="173">
        <f t="shared" si="17"/>
        <v>0</v>
      </c>
      <c r="CA7" s="173">
        <f t="shared" si="17"/>
        <v>0</v>
      </c>
      <c r="CB7" s="173">
        <f t="shared" si="17"/>
        <v>0</v>
      </c>
      <c r="CC7" s="173">
        <f t="shared" si="17"/>
        <v>0</v>
      </c>
      <c r="CD7" s="173">
        <f t="shared" si="17"/>
        <v>0</v>
      </c>
      <c r="CE7" s="173">
        <f t="shared" si="17"/>
        <v>0</v>
      </c>
      <c r="CF7" s="173">
        <f t="shared" si="17"/>
        <v>0</v>
      </c>
      <c r="CG7" s="173">
        <f t="shared" si="17"/>
        <v>0</v>
      </c>
      <c r="CH7" s="173">
        <f t="shared" si="17"/>
        <v>0</v>
      </c>
      <c r="CI7" s="173">
        <f t="shared" si="17"/>
        <v>0</v>
      </c>
      <c r="CJ7" s="173">
        <f t="shared" si="17"/>
        <v>0</v>
      </c>
      <c r="CK7" s="173">
        <f t="shared" si="17"/>
        <v>0</v>
      </c>
      <c r="CL7" s="173">
        <f t="shared" si="17"/>
        <v>0</v>
      </c>
      <c r="CM7" s="173">
        <f t="shared" si="17"/>
        <v>0</v>
      </c>
      <c r="CN7" s="173">
        <f t="shared" si="17"/>
        <v>0</v>
      </c>
      <c r="CO7" s="173">
        <f t="shared" si="17"/>
        <v>0</v>
      </c>
      <c r="CP7" s="173">
        <f t="shared" si="17"/>
        <v>0</v>
      </c>
      <c r="CQ7" s="173">
        <f t="shared" si="17"/>
        <v>0</v>
      </c>
      <c r="CR7" s="173">
        <f t="shared" si="17"/>
        <v>0</v>
      </c>
      <c r="CS7" s="173">
        <f t="shared" si="17"/>
        <v>0</v>
      </c>
      <c r="CT7" s="173">
        <f t="shared" si="17"/>
        <v>0</v>
      </c>
      <c r="CU7" s="173">
        <f t="shared" si="17"/>
        <v>0</v>
      </c>
      <c r="CV7" s="173">
        <f t="shared" si="17"/>
        <v>0</v>
      </c>
      <c r="CW7" s="173">
        <f t="shared" si="17"/>
        <v>0</v>
      </c>
      <c r="CX7" s="173">
        <f t="shared" si="17"/>
        <v>0</v>
      </c>
      <c r="CY7" s="173">
        <f t="shared" si="17"/>
        <v>0</v>
      </c>
      <c r="CZ7" s="173">
        <f t="shared" si="17"/>
        <v>0</v>
      </c>
      <c r="DA7" s="173">
        <f t="shared" si="17"/>
        <v>0</v>
      </c>
      <c r="DB7" s="173">
        <f t="shared" si="17"/>
        <v>0</v>
      </c>
      <c r="DC7" s="173">
        <f t="shared" si="17"/>
        <v>0</v>
      </c>
      <c r="DD7" s="173">
        <f t="shared" si="17"/>
        <v>0</v>
      </c>
      <c r="DE7" s="173">
        <f t="shared" si="17"/>
        <v>0</v>
      </c>
      <c r="DF7" s="173">
        <f t="shared" si="17"/>
        <v>0</v>
      </c>
      <c r="DG7" s="173">
        <f t="shared" si="17"/>
        <v>0</v>
      </c>
      <c r="DH7" s="173">
        <f t="shared" si="17"/>
        <v>0</v>
      </c>
      <c r="DI7" s="173">
        <f t="shared" si="17"/>
        <v>0</v>
      </c>
      <c r="DJ7" s="173">
        <f t="shared" si="17"/>
        <v>0</v>
      </c>
      <c r="DK7" s="173">
        <f t="shared" si="17"/>
        <v>0</v>
      </c>
      <c r="DL7" s="173">
        <f t="shared" si="17"/>
        <v>0</v>
      </c>
      <c r="DM7" s="173">
        <f t="shared" si="17"/>
        <v>0</v>
      </c>
      <c r="DN7" s="173">
        <f t="shared" si="17"/>
        <v>0</v>
      </c>
      <c r="DO7" s="173">
        <f t="shared" si="17"/>
        <v>0</v>
      </c>
      <c r="DP7" s="173">
        <f t="shared" si="17"/>
        <v>0</v>
      </c>
      <c r="DQ7" s="173">
        <f t="shared" si="17"/>
        <v>0</v>
      </c>
      <c r="DR7" s="173">
        <f t="shared" si="17"/>
        <v>0</v>
      </c>
      <c r="DS7" s="173">
        <f t="shared" si="17"/>
        <v>0</v>
      </c>
      <c r="DT7" s="173">
        <f t="shared" si="17"/>
        <v>0</v>
      </c>
      <c r="DU7" s="173">
        <f t="shared" si="17"/>
        <v>0</v>
      </c>
      <c r="DV7" s="173">
        <f t="shared" si="17"/>
        <v>0</v>
      </c>
      <c r="DW7" s="173">
        <f t="shared" si="17"/>
        <v>0</v>
      </c>
      <c r="DX7" s="173">
        <f t="shared" si="17"/>
        <v>0</v>
      </c>
      <c r="DY7" s="173">
        <f t="shared" si="17"/>
        <v>0</v>
      </c>
      <c r="DZ7" s="173">
        <f t="shared" si="17"/>
        <v>0</v>
      </c>
      <c r="EA7" s="173">
        <f t="shared" si="17"/>
        <v>0</v>
      </c>
      <c r="EB7" s="173">
        <f t="shared" si="17"/>
        <v>0</v>
      </c>
      <c r="EC7" s="173">
        <f t="shared" si="17"/>
        <v>0</v>
      </c>
      <c r="ED7" s="173">
        <f t="shared" si="17"/>
        <v>0</v>
      </c>
      <c r="EE7" s="173">
        <f t="shared" si="17"/>
        <v>0</v>
      </c>
      <c r="EF7" s="173">
        <f t="shared" si="17"/>
        <v>0</v>
      </c>
      <c r="EG7" s="173">
        <f t="shared" si="17"/>
        <v>0</v>
      </c>
      <c r="EH7" s="173">
        <f t="shared" si="17"/>
        <v>0</v>
      </c>
      <c r="EI7" s="173">
        <f t="shared" si="17"/>
        <v>0</v>
      </c>
      <c r="EJ7" s="173">
        <f t="shared" si="17"/>
        <v>0</v>
      </c>
      <c r="EK7" s="173">
        <f t="shared" si="17"/>
        <v>0</v>
      </c>
      <c r="EL7" s="173">
        <f t="shared" si="17"/>
        <v>0</v>
      </c>
      <c r="EM7" s="173">
        <f t="shared" si="17"/>
        <v>0</v>
      </c>
      <c r="EN7" s="173">
        <f t="shared" si="17"/>
        <v>0</v>
      </c>
      <c r="EO7" s="173">
        <f t="shared" si="17"/>
        <v>0</v>
      </c>
      <c r="EP7" s="173">
        <f t="shared" si="17"/>
        <v>0</v>
      </c>
      <c r="EQ7" s="173">
        <f t="shared" si="17"/>
        <v>0</v>
      </c>
      <c r="ER7" s="173">
        <f t="shared" si="17"/>
        <v>0</v>
      </c>
      <c r="ES7" s="173">
        <f t="shared" si="17"/>
        <v>0</v>
      </c>
      <c r="ET7" s="173">
        <f t="shared" si="17"/>
        <v>0</v>
      </c>
      <c r="EU7" s="173">
        <f t="shared" si="17"/>
        <v>0</v>
      </c>
      <c r="EV7" s="173">
        <f t="shared" si="17"/>
        <v>0</v>
      </c>
      <c r="EW7" s="173">
        <f t="shared" si="17"/>
        <v>0</v>
      </c>
      <c r="EX7" s="173">
        <f t="shared" si="17"/>
        <v>0</v>
      </c>
      <c r="EY7" s="173">
        <f t="shared" si="17"/>
        <v>0</v>
      </c>
      <c r="EZ7" s="173">
        <f t="shared" si="17"/>
        <v>0</v>
      </c>
      <c r="FA7" s="173">
        <f t="shared" si="17"/>
        <v>0</v>
      </c>
      <c r="FB7" s="173">
        <f t="shared" si="17"/>
        <v>0</v>
      </c>
      <c r="FC7" s="173">
        <f t="shared" si="17"/>
        <v>0</v>
      </c>
      <c r="FD7" s="173">
        <f t="shared" si="17"/>
        <v>0</v>
      </c>
      <c r="FE7" s="173">
        <f t="shared" si="17"/>
        <v>0</v>
      </c>
      <c r="FF7" s="173">
        <f t="shared" si="17"/>
        <v>0</v>
      </c>
      <c r="FG7" s="173">
        <f t="shared" si="17"/>
        <v>0</v>
      </c>
      <c r="FH7" s="173">
        <f t="shared" si="17"/>
        <v>0</v>
      </c>
      <c r="FI7" s="173">
        <f t="shared" si="17"/>
        <v>0</v>
      </c>
      <c r="FJ7" s="173">
        <f t="shared" si="17"/>
        <v>0</v>
      </c>
      <c r="FK7" s="173">
        <f t="shared" si="17"/>
        <v>0</v>
      </c>
      <c r="FL7" s="173">
        <f t="shared" si="17"/>
        <v>0</v>
      </c>
      <c r="FM7" s="173">
        <f t="shared" si="17"/>
        <v>0</v>
      </c>
      <c r="FN7" s="173">
        <f t="shared" si="17"/>
        <v>0</v>
      </c>
      <c r="FO7" s="173">
        <f t="shared" si="17"/>
        <v>0</v>
      </c>
      <c r="FP7" s="173">
        <f t="shared" si="17"/>
        <v>0</v>
      </c>
      <c r="FQ7" s="173">
        <f t="shared" si="17"/>
        <v>0</v>
      </c>
      <c r="FR7" s="173">
        <f t="shared" si="17"/>
        <v>0</v>
      </c>
      <c r="FS7" s="173">
        <f t="shared" si="17"/>
        <v>0</v>
      </c>
      <c r="FT7" s="173">
        <f t="shared" si="17"/>
        <v>0</v>
      </c>
      <c r="FU7" s="173">
        <f t="shared" si="17"/>
        <v>0</v>
      </c>
      <c r="FV7" s="173">
        <f t="shared" si="17"/>
        <v>0</v>
      </c>
      <c r="FW7" s="173">
        <f t="shared" si="17"/>
        <v>0</v>
      </c>
      <c r="FX7" s="173">
        <f t="shared" si="17"/>
        <v>0</v>
      </c>
      <c r="FY7" s="173">
        <f t="shared" si="17"/>
        <v>0</v>
      </c>
      <c r="FZ7" s="173">
        <f t="shared" si="17"/>
        <v>0</v>
      </c>
      <c r="GA7" s="173">
        <f t="shared" si="17"/>
        <v>0</v>
      </c>
      <c r="GB7" s="173">
        <f t="shared" si="17"/>
        <v>0</v>
      </c>
      <c r="GC7" s="173">
        <f t="shared" si="17"/>
        <v>0</v>
      </c>
      <c r="GD7" s="173">
        <f t="shared" si="17"/>
        <v>0</v>
      </c>
      <c r="GE7" s="173">
        <f t="shared" si="17"/>
        <v>0</v>
      </c>
      <c r="GF7" s="173">
        <f t="shared" si="17"/>
        <v>0</v>
      </c>
      <c r="GG7" s="173">
        <f t="shared" si="17"/>
        <v>0</v>
      </c>
      <c r="GH7" s="173">
        <f t="shared" si="17"/>
        <v>0</v>
      </c>
      <c r="GI7" s="173">
        <f t="shared" si="17"/>
        <v>0</v>
      </c>
      <c r="GJ7" s="173">
        <f t="shared" si="17"/>
        <v>0</v>
      </c>
      <c r="GK7" s="173">
        <f t="shared" si="17"/>
        <v>0</v>
      </c>
      <c r="GL7" s="173">
        <f t="shared" si="17"/>
        <v>0</v>
      </c>
      <c r="GM7" s="173">
        <f t="shared" si="17"/>
        <v>0</v>
      </c>
      <c r="GN7" s="173">
        <f t="shared" si="17"/>
        <v>0</v>
      </c>
      <c r="GO7" s="173">
        <f t="shared" si="17"/>
        <v>0</v>
      </c>
      <c r="GP7" s="173">
        <f t="shared" si="17"/>
        <v>0</v>
      </c>
      <c r="GQ7" s="173">
        <f t="shared" si="17"/>
        <v>0</v>
      </c>
      <c r="GR7" s="173">
        <f t="shared" si="17"/>
        <v>0</v>
      </c>
      <c r="GS7" s="173">
        <f t="shared" si="17"/>
        <v>0</v>
      </c>
      <c r="GT7" s="173">
        <f t="shared" si="17"/>
        <v>0</v>
      </c>
      <c r="GU7" s="173">
        <f t="shared" si="17"/>
        <v>0</v>
      </c>
      <c r="GV7" s="173">
        <f t="shared" si="17"/>
        <v>0</v>
      </c>
      <c r="GW7" s="173">
        <f t="shared" si="17"/>
        <v>0</v>
      </c>
      <c r="GX7" s="173">
        <f t="shared" si="17"/>
        <v>0</v>
      </c>
      <c r="GY7" s="173">
        <f t="shared" si="17"/>
        <v>0</v>
      </c>
      <c r="GZ7" s="173">
        <f t="shared" si="17"/>
        <v>0</v>
      </c>
      <c r="HA7" s="173">
        <f t="shared" si="17"/>
        <v>0</v>
      </c>
      <c r="HB7" s="173">
        <f t="shared" si="17"/>
        <v>0</v>
      </c>
      <c r="HC7" s="173">
        <f t="shared" si="17"/>
        <v>0</v>
      </c>
      <c r="HD7" s="173">
        <f t="shared" si="17"/>
        <v>0</v>
      </c>
      <c r="HE7" s="173">
        <f t="shared" si="17"/>
        <v>0</v>
      </c>
      <c r="HF7" s="173">
        <f t="shared" si="17"/>
        <v>0</v>
      </c>
      <c r="HG7" s="173">
        <f t="shared" si="17"/>
        <v>0</v>
      </c>
      <c r="HH7" s="173">
        <f t="shared" si="17"/>
        <v>0</v>
      </c>
      <c r="HI7" s="173">
        <f t="shared" si="17"/>
        <v>0</v>
      </c>
      <c r="HJ7" s="173">
        <f t="shared" si="17"/>
        <v>0</v>
      </c>
      <c r="HK7" s="173">
        <f t="shared" si="17"/>
        <v>0</v>
      </c>
      <c r="HL7" s="173">
        <f t="shared" si="17"/>
        <v>0</v>
      </c>
      <c r="HM7" s="173">
        <f t="shared" si="17"/>
        <v>0</v>
      </c>
      <c r="HN7" s="173">
        <f t="shared" si="17"/>
        <v>0</v>
      </c>
      <c r="HO7" s="173">
        <f t="shared" si="17"/>
        <v>0</v>
      </c>
      <c r="HP7" s="173">
        <f t="shared" si="17"/>
        <v>0</v>
      </c>
      <c r="HQ7" s="173">
        <f t="shared" si="17"/>
        <v>0</v>
      </c>
      <c r="HR7" s="173">
        <f t="shared" si="17"/>
        <v>0</v>
      </c>
      <c r="HS7" s="173">
        <f t="shared" si="17"/>
        <v>0</v>
      </c>
      <c r="HT7" s="173">
        <f t="shared" si="17"/>
        <v>0</v>
      </c>
      <c r="HU7" s="173">
        <f t="shared" si="17"/>
        <v>0</v>
      </c>
      <c r="HV7" s="173">
        <f t="shared" si="17"/>
        <v>0</v>
      </c>
      <c r="HW7" s="173">
        <f t="shared" si="17"/>
        <v>0</v>
      </c>
      <c r="HX7" s="173">
        <f t="shared" si="17"/>
        <v>0</v>
      </c>
      <c r="HY7" s="173">
        <f t="shared" si="17"/>
        <v>0</v>
      </c>
      <c r="HZ7" s="173">
        <f t="shared" si="17"/>
        <v>0</v>
      </c>
      <c r="IA7" s="173">
        <f t="shared" si="17"/>
        <v>0</v>
      </c>
      <c r="IB7" s="173">
        <f t="shared" si="17"/>
        <v>0</v>
      </c>
      <c r="IC7" s="173">
        <f t="shared" si="17"/>
        <v>0</v>
      </c>
      <c r="ID7" s="173">
        <f t="shared" si="17"/>
        <v>0</v>
      </c>
      <c r="IE7" s="173">
        <f t="shared" si="17"/>
        <v>0</v>
      </c>
      <c r="IF7" s="173">
        <f t="shared" si="17"/>
        <v>0</v>
      </c>
      <c r="IG7" s="173">
        <f t="shared" si="17"/>
        <v>0</v>
      </c>
      <c r="IH7" s="173">
        <f t="shared" si="17"/>
        <v>0</v>
      </c>
      <c r="II7" s="173">
        <f t="shared" si="17"/>
        <v>0</v>
      </c>
      <c r="IJ7" s="173">
        <f t="shared" si="17"/>
        <v>0</v>
      </c>
      <c r="IK7" s="173">
        <f t="shared" si="17"/>
        <v>0</v>
      </c>
      <c r="IL7" s="173">
        <f t="shared" si="17"/>
        <v>0</v>
      </c>
      <c r="IM7" s="173">
        <f t="shared" si="17"/>
        <v>0</v>
      </c>
      <c r="IN7" s="173">
        <f t="shared" si="17"/>
        <v>0</v>
      </c>
      <c r="IO7" s="173">
        <f t="shared" si="17"/>
        <v>0</v>
      </c>
      <c r="IP7" s="173">
        <f t="shared" si="17"/>
        <v>0</v>
      </c>
      <c r="IQ7" s="173">
        <f t="shared" si="17"/>
        <v>0</v>
      </c>
      <c r="IR7" s="173">
        <f t="shared" si="17"/>
        <v>0</v>
      </c>
      <c r="IS7" s="173">
        <f t="shared" si="17"/>
        <v>0</v>
      </c>
      <c r="IT7" s="173">
        <f t="shared" si="17"/>
        <v>0</v>
      </c>
      <c r="IU7" s="173">
        <f t="shared" si="17"/>
        <v>0</v>
      </c>
      <c r="IV7" s="173">
        <f t="shared" si="17"/>
        <v>0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2018-08-12T06:55:53Z</dcterms:created>
  <dc:creator>1 1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str>1033-11.2.0.9107</vt:lpstr>
  </property>
</Properties>
</file>